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ert_wojs\Desktop\"/>
    </mc:Choice>
  </mc:AlternateContent>
  <bookViews>
    <workbookView xWindow="435" yWindow="4605" windowWidth="27945" windowHeight="12585"/>
  </bookViews>
  <sheets>
    <sheet name="rejestr_wyborcow_2018_07_17" sheetId="1" r:id="rId1"/>
  </sheets>
  <calcPr calcId="162913"/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9" i="1"/>
  <c r="A10" i="1"/>
  <c r="A11" i="1"/>
  <c r="A12" i="1"/>
  <c r="A14" i="1"/>
  <c r="A15" i="1"/>
  <c r="A16" i="1"/>
  <c r="A17" i="1"/>
  <c r="A18" i="1"/>
  <c r="A19" i="1"/>
  <c r="A20" i="1"/>
  <c r="A21" i="1"/>
  <c r="A22" i="1"/>
  <c r="A23" i="1"/>
  <c r="A24" i="1"/>
  <c r="A26" i="1"/>
  <c r="A27" i="1"/>
  <c r="A28" i="1"/>
  <c r="A29" i="1"/>
  <c r="A30" i="1"/>
  <c r="A31" i="1"/>
  <c r="A32" i="1"/>
  <c r="A33" i="1"/>
  <c r="A34" i="1"/>
  <c r="A35" i="1"/>
  <c r="A36" i="1"/>
  <c r="A38" i="1"/>
  <c r="A39" i="1"/>
  <c r="A40" i="1"/>
  <c r="A41" i="1"/>
  <c r="A42" i="1"/>
  <c r="A43" i="1"/>
  <c r="A44" i="1"/>
  <c r="A46" i="1"/>
  <c r="A47" i="1"/>
  <c r="A48" i="1"/>
  <c r="A49" i="1"/>
  <c r="A50" i="1"/>
  <c r="A51" i="1"/>
  <c r="A53" i="1"/>
</calcChain>
</file>

<file path=xl/sharedStrings.xml><?xml version="1.0" encoding="utf-8"?>
<sst xmlns="http://schemas.openxmlformats.org/spreadsheetml/2006/main" count="117" uniqueCount="77">
  <si>
    <t>Kod TERYT</t>
  </si>
  <si>
    <t>Gmina</t>
  </si>
  <si>
    <t>Powiat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</si>
  <si>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</si>
  <si>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</si>
  <si>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</si>
  <si>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</si>
  <si>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</si>
  <si>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§1</t>
  </si>
  <si>
    <t>Informacja o liczbie wyborców wpisanych §2</t>
  </si>
  <si>
    <t>Informacja o liczbie wyborców wpisanych §3</t>
  </si>
  <si>
    <t>Informacja o liczbie wyborców wpisanych w części B</t>
  </si>
  <si>
    <t>Informacja o liczbie wyborców skreślonych ogółem w części A i B (§6 ust. 1)</t>
  </si>
  <si>
    <t>Informacja o liczbie wyborców skreślonych część A ogółem</t>
  </si>
  <si>
    <t>Informacja o liczbie wyborców skreślonych część A pkt 1</t>
  </si>
  <si>
    <t>Informacja o liczbie wyborców skreślonych część A pkt 2</t>
  </si>
  <si>
    <t>Informacja o liczbie wyborców skreślonych część A pkt 3</t>
  </si>
  <si>
    <t>Informacja o liczbie wyborców skreślonych część B ogółem</t>
  </si>
  <si>
    <t>m. Maków Mazowiecki</t>
  </si>
  <si>
    <t>makowski</t>
  </si>
  <si>
    <t>gm. Czerwonka</t>
  </si>
  <si>
    <t>gm. Karniewo</t>
  </si>
  <si>
    <t>gm. Krasnosielc</t>
  </si>
  <si>
    <t>gm. Młynarze</t>
  </si>
  <si>
    <t>gm. Płoniawy-Bramura</t>
  </si>
  <si>
    <t>gm. Różan</t>
  </si>
  <si>
    <t>gm. Rzewnie</t>
  </si>
  <si>
    <t>gm. Sypniewo</t>
  </si>
  <si>
    <t>gm. Szelków</t>
  </si>
  <si>
    <t>gm. Baranowo</t>
  </si>
  <si>
    <t>ostrołęcki</t>
  </si>
  <si>
    <t>gm. Czarnia</t>
  </si>
  <si>
    <t>gm. Czerwin</t>
  </si>
  <si>
    <t>gm. Goworowo</t>
  </si>
  <si>
    <t>gm. Kadzidło</t>
  </si>
  <si>
    <t>gm. Lelis</t>
  </si>
  <si>
    <t>gm. Łyse</t>
  </si>
  <si>
    <t>gm. Myszyniec</t>
  </si>
  <si>
    <t>gm. Olszewo-Borki</t>
  </si>
  <si>
    <t>gm. Rzekuń</t>
  </si>
  <si>
    <t>gm. Troszyn</t>
  </si>
  <si>
    <t>m. Ostrów Mazowiecka</t>
  </si>
  <si>
    <t>ostrowski</t>
  </si>
  <si>
    <t>gm. Andrzejewo</t>
  </si>
  <si>
    <t>gm. Boguty-Pianki</t>
  </si>
  <si>
    <t>gm. Brok</t>
  </si>
  <si>
    <t>gm. Małkinia Górna</t>
  </si>
  <si>
    <t>gm. Nur</t>
  </si>
  <si>
    <t>gm. Ostrów Mazowiecka</t>
  </si>
  <si>
    <t>gm. Stary Lubotyń</t>
  </si>
  <si>
    <t>gm. Szulborze Wielkie</t>
  </si>
  <si>
    <t>gm. Wąsewo</t>
  </si>
  <si>
    <t>gm. Zaręby Kościelne</t>
  </si>
  <si>
    <t>gm. Brańszczyk</t>
  </si>
  <si>
    <t>wyszkowski</t>
  </si>
  <si>
    <t>gm. Długosiodło</t>
  </si>
  <si>
    <t>gm. Rząśnik</t>
  </si>
  <si>
    <t>gm. Somianka</t>
  </si>
  <si>
    <t>gm. Wyszków</t>
  </si>
  <si>
    <t>gm. Zabrodzie</t>
  </si>
  <si>
    <t>m. Ostrołęka</t>
  </si>
  <si>
    <t>Ostrołęka</t>
  </si>
  <si>
    <t>SUMA:</t>
  </si>
  <si>
    <t>Powiat ostrołęcki razem:</t>
  </si>
  <si>
    <t>Powiat makowski razem:</t>
  </si>
  <si>
    <t>Powiat ostrowski razem:</t>
  </si>
  <si>
    <t>Powiat wyszkowski razem</t>
  </si>
  <si>
    <t xml:space="preserve">Miasto na prawach powiatu </t>
  </si>
  <si>
    <t>gm. Gzy</t>
  </si>
  <si>
    <t>pułtuski</t>
  </si>
  <si>
    <t>gm. Obryte</t>
  </si>
  <si>
    <t>gm. Pokrzywnica</t>
  </si>
  <si>
    <t>gm. Pułtusk</t>
  </si>
  <si>
    <t>gm. Świercze</t>
  </si>
  <si>
    <t>gm. Winnica</t>
  </si>
  <si>
    <t>gm. Zatory</t>
  </si>
  <si>
    <t>Powiat pułtuski razem: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</si>
</sst>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8"/>
      <color theme="1"/>
      <name val="Czcionka tekstu podstawowego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0" fontId="0" fillId="0" borderId="10" xfId="0" applyBorder="1"/>
    <xf numFmtId="0" fontId="18" fillId="0" borderId="10" xfId="0" applyFont="1" applyBorder="1"/>
    <xf numFmtId="0" fontId="18" fillId="0" borderId="0" xfId="0" applyFont="1"/>
    <xf numFmtId="0" fontId="18" fillId="0" borderId="10" xfId="0" applyFont="1" applyFill="1" applyBorder="1" applyAlignment="1">
      <alignment horizontal="right"/>
    </xf>
    <xf numFmtId="0" fontId="0" fillId="0" borderId="10" xfId="0" applyBorder="1" applyAlignment="1">
      <alignment horizontal="center" vertical="center" wrapText="1" shrinkToFit="1"/>
    </xf>
    <xf numFmtId="0" fontId="19" fillId="0" borderId="10" xfId="0" applyFont="1" applyBorder="1" applyAlignment="1">
      <alignment horizontal="center" vertical="center" wrapText="1" shrinkToFit="1"/>
    </xf>
    <xf numFmtId="0" fontId="18" fillId="0" borderId="11" xfId="0" applyFont="1" applyBorder="1"/>
    <xf numFmtId="0" fontId="0" fillId="0" borderId="11" xfId="0" applyBorder="1"/>
    <xf numFmtId="0" fontId="18" fillId="0" borderId="0" xfId="0" applyFont="1" applyBorder="1"/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4"/>
  <sheetViews>
    <sheetView tabSelected="1" workbookViewId="0">
      <selection activeCell="V16" sqref="V16"/>
    </sheetView>
  </sheetViews>
  <sheetFormatPr defaultRowHeight="14.25"/>
  <cols>
    <col min="1" max="1" width="9" customWidth="1"/>
    <col min="2" max="2" width="21" customWidth="1"/>
    <col min="3" max="3" width="10.75" customWidth="1"/>
    <col min="4" max="4" width="9" customWidth="1"/>
  </cols>
  <sheetData>
    <row r="1" spans="1:18" ht="78.75">
      <c r="A1" s="5" t="s">
        <v>0</v>
      </c>
      <c r="B1" s="5" t="s">
        <v>1</v>
      </c>
      <c r="C1" s="5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</row>
    <row r="2" spans="1:18" s="3" customFormat="1" ht="15">
      <c r="A2" s="2" t="s">
        <v>64</v>
      </c>
      <c r="B2" s="2"/>
      <c r="C2" s="7"/>
      <c r="D2" s="2">
        <v>45498</v>
      </c>
      <c r="E2" s="2">
        <v>36788</v>
      </c>
      <c r="F2" s="2">
        <v>36401</v>
      </c>
      <c r="G2" s="2">
        <v>387</v>
      </c>
      <c r="H2" s="2">
        <v>385</v>
      </c>
      <c r="I2" s="2">
        <v>332</v>
      </c>
      <c r="J2" s="2">
        <v>8</v>
      </c>
      <c r="K2" s="2">
        <v>45</v>
      </c>
      <c r="L2" s="2">
        <v>2</v>
      </c>
      <c r="M2" s="2">
        <v>431</v>
      </c>
      <c r="N2" s="2">
        <v>97</v>
      </c>
      <c r="O2" s="2">
        <v>289</v>
      </c>
      <c r="P2" s="2">
        <v>45</v>
      </c>
      <c r="Q2" s="2">
        <v>0</v>
      </c>
      <c r="R2" s="2">
        <v>0</v>
      </c>
    </row>
    <row r="3" spans="1:18">
      <c r="A3" s="1" t="str">
        <f>"141101"</f>
        <v>141101</v>
      </c>
      <c r="B3" s="1" t="s">
        <v>18</v>
      </c>
      <c r="C3" s="8" t="s">
        <v>19</v>
      </c>
      <c r="D3" s="1">
        <v>9453</v>
      </c>
      <c r="E3" s="1">
        <v>7727</v>
      </c>
      <c r="F3" s="1">
        <v>7690</v>
      </c>
      <c r="G3" s="1">
        <v>37</v>
      </c>
      <c r="H3" s="1">
        <v>37</v>
      </c>
      <c r="I3" s="1">
        <v>31</v>
      </c>
      <c r="J3" s="1">
        <v>2</v>
      </c>
      <c r="K3" s="1">
        <v>4</v>
      </c>
      <c r="L3" s="1">
        <v>0</v>
      </c>
      <c r="M3" s="1">
        <v>115</v>
      </c>
      <c r="N3" s="1">
        <v>17</v>
      </c>
      <c r="O3" s="1">
        <v>94</v>
      </c>
      <c r="P3" s="1">
        <v>4</v>
      </c>
      <c r="Q3" s="1">
        <v>0</v>
      </c>
      <c r="R3" s="1">
        <v>0</v>
      </c>
    </row>
    <row r="4" spans="1:18">
      <c r="A4" s="1" t="str">
        <f>"141102"</f>
        <v>141102</v>
      </c>
      <c r="B4" s="1" t="s">
        <v>20</v>
      </c>
      <c r="C4" s="8" t="s">
        <v>19</v>
      </c>
      <c r="D4" s="1">
        <v>2695</v>
      </c>
      <c r="E4" s="1">
        <v>2161</v>
      </c>
      <c r="F4" s="1">
        <v>2113</v>
      </c>
      <c r="G4" s="1">
        <v>48</v>
      </c>
      <c r="H4" s="1">
        <v>48</v>
      </c>
      <c r="I4" s="1">
        <v>42</v>
      </c>
      <c r="J4" s="1">
        <v>1</v>
      </c>
      <c r="K4" s="1">
        <v>5</v>
      </c>
      <c r="L4" s="1">
        <v>0</v>
      </c>
      <c r="M4" s="1">
        <v>18</v>
      </c>
      <c r="N4" s="1">
        <v>8</v>
      </c>
      <c r="O4" s="1">
        <v>5</v>
      </c>
      <c r="P4" s="1">
        <v>5</v>
      </c>
      <c r="Q4" s="1">
        <v>0</v>
      </c>
      <c r="R4" s="1">
        <v>0</v>
      </c>
    </row>
    <row r="5" spans="1:18">
      <c r="A5" s="1" t="str">
        <f>"141103"</f>
        <v>141103</v>
      </c>
      <c r="B5" s="1" t="s">
        <v>21</v>
      </c>
      <c r="C5" s="8" t="s">
        <v>19</v>
      </c>
      <c r="D5" s="1">
        <v>5250</v>
      </c>
      <c r="E5" s="1">
        <v>4205</v>
      </c>
      <c r="F5" s="1">
        <v>4188</v>
      </c>
      <c r="G5" s="1">
        <v>17</v>
      </c>
      <c r="H5" s="1">
        <v>17</v>
      </c>
      <c r="I5" s="1">
        <v>15</v>
      </c>
      <c r="J5" s="1">
        <v>0</v>
      </c>
      <c r="K5" s="1">
        <v>2</v>
      </c>
      <c r="L5" s="1">
        <v>0</v>
      </c>
      <c r="M5" s="1">
        <v>36</v>
      </c>
      <c r="N5" s="1">
        <v>6</v>
      </c>
      <c r="O5" s="1">
        <v>28</v>
      </c>
      <c r="P5" s="1">
        <v>2</v>
      </c>
      <c r="Q5" s="1">
        <v>0</v>
      </c>
      <c r="R5" s="1">
        <v>0</v>
      </c>
    </row>
    <row r="6" spans="1:18">
      <c r="A6" s="1" t="str">
        <f>"141104"</f>
        <v>141104</v>
      </c>
      <c r="B6" s="1" t="s">
        <v>22</v>
      </c>
      <c r="C6" s="8" t="s">
        <v>19</v>
      </c>
      <c r="D6" s="1">
        <v>6529</v>
      </c>
      <c r="E6" s="1">
        <v>5213</v>
      </c>
      <c r="F6" s="1">
        <v>5188</v>
      </c>
      <c r="G6" s="1">
        <v>25</v>
      </c>
      <c r="H6" s="1">
        <v>25</v>
      </c>
      <c r="I6" s="1">
        <v>25</v>
      </c>
      <c r="J6" s="1">
        <v>0</v>
      </c>
      <c r="K6" s="1">
        <v>0</v>
      </c>
      <c r="L6" s="1">
        <v>0</v>
      </c>
      <c r="M6" s="1">
        <v>46</v>
      </c>
      <c r="N6" s="1">
        <v>14</v>
      </c>
      <c r="O6" s="1">
        <v>32</v>
      </c>
      <c r="P6" s="1">
        <v>0</v>
      </c>
      <c r="Q6" s="1">
        <v>0</v>
      </c>
      <c r="R6" s="1">
        <v>0</v>
      </c>
    </row>
    <row r="7" spans="1:18">
      <c r="A7" s="1" t="str">
        <f>"141105"</f>
        <v>141105</v>
      </c>
      <c r="B7" s="1" t="s">
        <v>23</v>
      </c>
      <c r="C7" s="8" t="s">
        <v>19</v>
      </c>
      <c r="D7" s="1">
        <v>1779</v>
      </c>
      <c r="E7" s="1">
        <v>1400</v>
      </c>
      <c r="F7" s="1">
        <v>1381</v>
      </c>
      <c r="G7" s="1">
        <v>19</v>
      </c>
      <c r="H7" s="1">
        <v>19</v>
      </c>
      <c r="I7" s="1">
        <v>14</v>
      </c>
      <c r="J7" s="1">
        <v>0</v>
      </c>
      <c r="K7" s="1">
        <v>5</v>
      </c>
      <c r="L7" s="1">
        <v>0</v>
      </c>
      <c r="M7" s="1">
        <v>17</v>
      </c>
      <c r="N7" s="1">
        <v>2</v>
      </c>
      <c r="O7" s="1">
        <v>10</v>
      </c>
      <c r="P7" s="1">
        <v>5</v>
      </c>
      <c r="Q7" s="1">
        <v>0</v>
      </c>
      <c r="R7" s="1">
        <v>0</v>
      </c>
    </row>
    <row r="8" spans="1:18">
      <c r="A8" s="1" t="str">
        <f>"141106"</f>
        <v>141106</v>
      </c>
      <c r="B8" s="1" t="s">
        <v>24</v>
      </c>
      <c r="C8" s="8" t="s">
        <v>19</v>
      </c>
      <c r="D8" s="1">
        <v>5479</v>
      </c>
      <c r="E8" s="1">
        <v>4527</v>
      </c>
      <c r="F8" s="1">
        <v>4497</v>
      </c>
      <c r="G8" s="1">
        <v>30</v>
      </c>
      <c r="H8" s="1">
        <v>30</v>
      </c>
      <c r="I8" s="1">
        <v>29</v>
      </c>
      <c r="J8" s="1">
        <v>0</v>
      </c>
      <c r="K8" s="1">
        <v>1</v>
      </c>
      <c r="L8" s="1">
        <v>0</v>
      </c>
      <c r="M8" s="1">
        <v>44</v>
      </c>
      <c r="N8" s="1">
        <v>15</v>
      </c>
      <c r="O8" s="1">
        <v>28</v>
      </c>
      <c r="P8" s="1">
        <v>1</v>
      </c>
      <c r="Q8" s="1">
        <v>0</v>
      </c>
      <c r="R8" s="1">
        <v>0</v>
      </c>
    </row>
    <row r="9" spans="1:18">
      <c r="A9" s="1" t="str">
        <f>"141107"</f>
        <v>141107</v>
      </c>
      <c r="B9" s="1" t="s">
        <v>25</v>
      </c>
      <c r="C9" s="8" t="s">
        <v>19</v>
      </c>
      <c r="D9" s="1">
        <v>4490</v>
      </c>
      <c r="E9" s="1">
        <v>3639</v>
      </c>
      <c r="F9" s="1">
        <v>3539</v>
      </c>
      <c r="G9" s="1">
        <v>100</v>
      </c>
      <c r="H9" s="1">
        <v>99</v>
      </c>
      <c r="I9" s="1">
        <v>78</v>
      </c>
      <c r="J9" s="1">
        <v>3</v>
      </c>
      <c r="K9" s="1">
        <v>18</v>
      </c>
      <c r="L9" s="1">
        <v>1</v>
      </c>
      <c r="M9" s="1">
        <v>63</v>
      </c>
      <c r="N9" s="1">
        <v>12</v>
      </c>
      <c r="O9" s="1">
        <v>33</v>
      </c>
      <c r="P9" s="1">
        <v>18</v>
      </c>
      <c r="Q9" s="1">
        <v>0</v>
      </c>
      <c r="R9" s="1">
        <v>0</v>
      </c>
    </row>
    <row r="10" spans="1:18">
      <c r="A10" s="1" t="str">
        <f>"141108"</f>
        <v>141108</v>
      </c>
      <c r="B10" s="1" t="s">
        <v>26</v>
      </c>
      <c r="C10" s="8" t="s">
        <v>19</v>
      </c>
      <c r="D10" s="1">
        <v>2719</v>
      </c>
      <c r="E10" s="1">
        <v>2199</v>
      </c>
      <c r="F10" s="1">
        <v>2145</v>
      </c>
      <c r="G10" s="1">
        <v>54</v>
      </c>
      <c r="H10" s="1">
        <v>54</v>
      </c>
      <c r="I10" s="1">
        <v>46</v>
      </c>
      <c r="J10" s="1">
        <v>1</v>
      </c>
      <c r="K10" s="1">
        <v>7</v>
      </c>
      <c r="L10" s="1">
        <v>0</v>
      </c>
      <c r="M10" s="1">
        <v>31</v>
      </c>
      <c r="N10" s="1">
        <v>9</v>
      </c>
      <c r="O10" s="1">
        <v>15</v>
      </c>
      <c r="P10" s="1">
        <v>7</v>
      </c>
      <c r="Q10" s="1">
        <v>0</v>
      </c>
      <c r="R10" s="1">
        <v>0</v>
      </c>
    </row>
    <row r="11" spans="1:18">
      <c r="A11" s="1" t="str">
        <f>"141109"</f>
        <v>141109</v>
      </c>
      <c r="B11" s="1" t="s">
        <v>27</v>
      </c>
      <c r="C11" s="8" t="s">
        <v>19</v>
      </c>
      <c r="D11" s="1">
        <v>3387</v>
      </c>
      <c r="E11" s="1">
        <v>2729</v>
      </c>
      <c r="F11" s="1">
        <v>2714</v>
      </c>
      <c r="G11" s="1">
        <v>15</v>
      </c>
      <c r="H11" s="1">
        <v>15</v>
      </c>
      <c r="I11" s="1">
        <v>14</v>
      </c>
      <c r="J11" s="1">
        <v>0</v>
      </c>
      <c r="K11" s="1">
        <v>1</v>
      </c>
      <c r="L11" s="1">
        <v>0</v>
      </c>
      <c r="M11" s="1">
        <v>31</v>
      </c>
      <c r="N11" s="1">
        <v>9</v>
      </c>
      <c r="O11" s="1">
        <v>21</v>
      </c>
      <c r="P11" s="1">
        <v>1</v>
      </c>
      <c r="Q11" s="1">
        <v>0</v>
      </c>
      <c r="R11" s="1">
        <v>0</v>
      </c>
    </row>
    <row r="12" spans="1:18">
      <c r="A12" s="1" t="str">
        <f>"141110"</f>
        <v>141110</v>
      </c>
      <c r="B12" s="1" t="s">
        <v>28</v>
      </c>
      <c r="C12" s="8" t="s">
        <v>19</v>
      </c>
      <c r="D12" s="1">
        <v>3717</v>
      </c>
      <c r="E12" s="1">
        <v>2988</v>
      </c>
      <c r="F12" s="1">
        <v>2946</v>
      </c>
      <c r="G12" s="1">
        <v>42</v>
      </c>
      <c r="H12" s="1">
        <v>41</v>
      </c>
      <c r="I12" s="1">
        <v>38</v>
      </c>
      <c r="J12" s="1">
        <v>1</v>
      </c>
      <c r="K12" s="1">
        <v>2</v>
      </c>
      <c r="L12" s="1">
        <v>1</v>
      </c>
      <c r="M12" s="1">
        <v>30</v>
      </c>
      <c r="N12" s="1">
        <v>5</v>
      </c>
      <c r="O12" s="1">
        <v>23</v>
      </c>
      <c r="P12" s="1">
        <v>2</v>
      </c>
      <c r="Q12" s="1">
        <v>0</v>
      </c>
      <c r="R12" s="1">
        <v>0</v>
      </c>
    </row>
    <row r="13" spans="1:18" s="3" customFormat="1" ht="15">
      <c r="A13" s="2" t="s">
        <v>63</v>
      </c>
      <c r="B13" s="2"/>
      <c r="C13" s="7"/>
      <c r="D13" s="2">
        <v>89416</v>
      </c>
      <c r="E13" s="2">
        <v>70609</v>
      </c>
      <c r="F13" s="2">
        <v>69923</v>
      </c>
      <c r="G13" s="2">
        <v>686</v>
      </c>
      <c r="H13" s="2">
        <v>686</v>
      </c>
      <c r="I13" s="2">
        <v>590</v>
      </c>
      <c r="J13" s="2">
        <v>11</v>
      </c>
      <c r="K13" s="2">
        <v>85</v>
      </c>
      <c r="L13" s="2">
        <v>0</v>
      </c>
      <c r="M13" s="2">
        <v>660</v>
      </c>
      <c r="N13" s="2">
        <v>211</v>
      </c>
      <c r="O13" s="2">
        <v>364</v>
      </c>
      <c r="P13" s="2">
        <v>85</v>
      </c>
      <c r="Q13" s="2">
        <v>0</v>
      </c>
      <c r="R13" s="2">
        <v>0</v>
      </c>
    </row>
    <row r="14" spans="1:18">
      <c r="A14" s="1" t="str">
        <f>"141501"</f>
        <v>141501</v>
      </c>
      <c r="B14" s="1" t="s">
        <v>29</v>
      </c>
      <c r="C14" s="8" t="s">
        <v>30</v>
      </c>
      <c r="D14" s="1">
        <v>6613</v>
      </c>
      <c r="E14" s="1">
        <v>5365</v>
      </c>
      <c r="F14" s="1">
        <v>5315</v>
      </c>
      <c r="G14" s="1">
        <v>50</v>
      </c>
      <c r="H14" s="1">
        <v>50</v>
      </c>
      <c r="I14" s="1">
        <v>37</v>
      </c>
      <c r="J14" s="1">
        <v>0</v>
      </c>
      <c r="K14" s="1">
        <v>13</v>
      </c>
      <c r="L14" s="1">
        <v>0</v>
      </c>
      <c r="M14" s="1">
        <v>52</v>
      </c>
      <c r="N14" s="1">
        <v>16</v>
      </c>
      <c r="O14" s="1">
        <v>23</v>
      </c>
      <c r="P14" s="1">
        <v>13</v>
      </c>
      <c r="Q14" s="1">
        <v>0</v>
      </c>
      <c r="R14" s="1">
        <v>0</v>
      </c>
    </row>
    <row r="15" spans="1:18">
      <c r="A15" s="1" t="str">
        <f>"141502"</f>
        <v>141502</v>
      </c>
      <c r="B15" s="1" t="s">
        <v>31</v>
      </c>
      <c r="C15" s="8" t="s">
        <v>30</v>
      </c>
      <c r="D15" s="1">
        <v>2606</v>
      </c>
      <c r="E15" s="1">
        <v>2010</v>
      </c>
      <c r="F15" s="1">
        <v>1994</v>
      </c>
      <c r="G15" s="1">
        <v>16</v>
      </c>
      <c r="H15" s="1">
        <v>16</v>
      </c>
      <c r="I15" s="1">
        <v>11</v>
      </c>
      <c r="J15" s="1">
        <v>0</v>
      </c>
      <c r="K15" s="1">
        <v>5</v>
      </c>
      <c r="L15" s="1">
        <v>0</v>
      </c>
      <c r="M15" s="1">
        <v>29</v>
      </c>
      <c r="N15" s="1">
        <v>6</v>
      </c>
      <c r="O15" s="1">
        <v>18</v>
      </c>
      <c r="P15" s="1">
        <v>5</v>
      </c>
      <c r="Q15" s="1">
        <v>0</v>
      </c>
      <c r="R15" s="1">
        <v>0</v>
      </c>
    </row>
    <row r="16" spans="1:18">
      <c r="A16" s="1" t="str">
        <f>"141503"</f>
        <v>141503</v>
      </c>
      <c r="B16" s="1" t="s">
        <v>32</v>
      </c>
      <c r="C16" s="8" t="s">
        <v>30</v>
      </c>
      <c r="D16" s="1">
        <v>5204</v>
      </c>
      <c r="E16" s="1">
        <v>4176</v>
      </c>
      <c r="F16" s="1">
        <v>4119</v>
      </c>
      <c r="G16" s="1">
        <v>57</v>
      </c>
      <c r="H16" s="1">
        <v>57</v>
      </c>
      <c r="I16" s="1">
        <v>57</v>
      </c>
      <c r="J16" s="1">
        <v>0</v>
      </c>
      <c r="K16" s="1">
        <v>0</v>
      </c>
      <c r="L16" s="1">
        <v>0</v>
      </c>
      <c r="M16" s="1">
        <v>30</v>
      </c>
      <c r="N16" s="1">
        <v>11</v>
      </c>
      <c r="O16" s="1">
        <v>19</v>
      </c>
      <c r="P16" s="1">
        <v>0</v>
      </c>
      <c r="Q16" s="1">
        <v>0</v>
      </c>
      <c r="R16" s="1">
        <v>0</v>
      </c>
    </row>
    <row r="17" spans="1:18">
      <c r="A17" s="1" t="str">
        <f>"141504"</f>
        <v>141504</v>
      </c>
      <c r="B17" s="1" t="s">
        <v>33</v>
      </c>
      <c r="C17" s="8" t="s">
        <v>30</v>
      </c>
      <c r="D17" s="1">
        <v>8531</v>
      </c>
      <c r="E17" s="1">
        <v>6907</v>
      </c>
      <c r="F17" s="1">
        <v>6824</v>
      </c>
      <c r="G17" s="1">
        <v>83</v>
      </c>
      <c r="H17" s="1">
        <v>83</v>
      </c>
      <c r="I17" s="1">
        <v>75</v>
      </c>
      <c r="J17" s="1">
        <v>0</v>
      </c>
      <c r="K17" s="1">
        <v>8</v>
      </c>
      <c r="L17" s="1">
        <v>0</v>
      </c>
      <c r="M17" s="1">
        <v>73</v>
      </c>
      <c r="N17" s="1">
        <v>24</v>
      </c>
      <c r="O17" s="1">
        <v>41</v>
      </c>
      <c r="P17" s="1">
        <v>8</v>
      </c>
      <c r="Q17" s="1">
        <v>0</v>
      </c>
      <c r="R17" s="1">
        <v>0</v>
      </c>
    </row>
    <row r="18" spans="1:18">
      <c r="A18" s="1" t="str">
        <f>"141505"</f>
        <v>141505</v>
      </c>
      <c r="B18" s="1" t="s">
        <v>34</v>
      </c>
      <c r="C18" s="8" t="s">
        <v>30</v>
      </c>
      <c r="D18" s="1">
        <v>11486</v>
      </c>
      <c r="E18" s="1">
        <v>9056</v>
      </c>
      <c r="F18" s="1">
        <v>9022</v>
      </c>
      <c r="G18" s="1">
        <v>34</v>
      </c>
      <c r="H18" s="1">
        <v>34</v>
      </c>
      <c r="I18" s="1">
        <v>23</v>
      </c>
      <c r="J18" s="1">
        <v>3</v>
      </c>
      <c r="K18" s="1">
        <v>8</v>
      </c>
      <c r="L18" s="1">
        <v>0</v>
      </c>
      <c r="M18" s="1">
        <v>62</v>
      </c>
      <c r="N18" s="1">
        <v>32</v>
      </c>
      <c r="O18" s="1">
        <v>22</v>
      </c>
      <c r="P18" s="1">
        <v>8</v>
      </c>
      <c r="Q18" s="1">
        <v>0</v>
      </c>
      <c r="R18" s="1">
        <v>0</v>
      </c>
    </row>
    <row r="19" spans="1:18">
      <c r="A19" s="1" t="str">
        <f>"141506"</f>
        <v>141506</v>
      </c>
      <c r="B19" s="1" t="s">
        <v>35</v>
      </c>
      <c r="C19" s="8" t="s">
        <v>30</v>
      </c>
      <c r="D19" s="1">
        <v>9652</v>
      </c>
      <c r="E19" s="1">
        <v>7478</v>
      </c>
      <c r="F19" s="1">
        <v>7409</v>
      </c>
      <c r="G19" s="1">
        <v>69</v>
      </c>
      <c r="H19" s="1">
        <v>69</v>
      </c>
      <c r="I19" s="1">
        <v>65</v>
      </c>
      <c r="J19" s="1">
        <v>0</v>
      </c>
      <c r="K19" s="1">
        <v>4</v>
      </c>
      <c r="L19" s="1">
        <v>0</v>
      </c>
      <c r="M19" s="1">
        <v>59</v>
      </c>
      <c r="N19" s="1">
        <v>22</v>
      </c>
      <c r="O19" s="1">
        <v>33</v>
      </c>
      <c r="P19" s="1">
        <v>4</v>
      </c>
      <c r="Q19" s="1">
        <v>0</v>
      </c>
      <c r="R19" s="1">
        <v>0</v>
      </c>
    </row>
    <row r="20" spans="1:18">
      <c r="A20" s="1" t="str">
        <f>"141507"</f>
        <v>141507</v>
      </c>
      <c r="B20" s="1" t="s">
        <v>36</v>
      </c>
      <c r="C20" s="8" t="s">
        <v>30</v>
      </c>
      <c r="D20" s="1">
        <v>8520</v>
      </c>
      <c r="E20" s="1">
        <v>6627</v>
      </c>
      <c r="F20" s="1">
        <v>6609</v>
      </c>
      <c r="G20" s="1">
        <v>18</v>
      </c>
      <c r="H20" s="1">
        <v>18</v>
      </c>
      <c r="I20" s="1">
        <v>13</v>
      </c>
      <c r="J20" s="1">
        <v>1</v>
      </c>
      <c r="K20" s="1">
        <v>4</v>
      </c>
      <c r="L20" s="1">
        <v>0</v>
      </c>
      <c r="M20" s="1">
        <v>39</v>
      </c>
      <c r="N20" s="1">
        <v>14</v>
      </c>
      <c r="O20" s="1">
        <v>21</v>
      </c>
      <c r="P20" s="1">
        <v>4</v>
      </c>
      <c r="Q20" s="1">
        <v>0</v>
      </c>
      <c r="R20" s="1">
        <v>0</v>
      </c>
    </row>
    <row r="21" spans="1:18">
      <c r="A21" s="1" t="str">
        <f>"141508"</f>
        <v>141508</v>
      </c>
      <c r="B21" s="1" t="s">
        <v>37</v>
      </c>
      <c r="C21" s="8" t="s">
        <v>30</v>
      </c>
      <c r="D21" s="1">
        <v>10695</v>
      </c>
      <c r="E21" s="1">
        <v>8404</v>
      </c>
      <c r="F21" s="1">
        <v>8338</v>
      </c>
      <c r="G21" s="1">
        <v>66</v>
      </c>
      <c r="H21" s="1">
        <v>66</v>
      </c>
      <c r="I21" s="1">
        <v>47</v>
      </c>
      <c r="J21" s="1">
        <v>1</v>
      </c>
      <c r="K21" s="1">
        <v>18</v>
      </c>
      <c r="L21" s="1">
        <v>0</v>
      </c>
      <c r="M21" s="1">
        <v>87</v>
      </c>
      <c r="N21" s="1">
        <v>22</v>
      </c>
      <c r="O21" s="1">
        <v>47</v>
      </c>
      <c r="P21" s="1">
        <v>18</v>
      </c>
      <c r="Q21" s="1">
        <v>0</v>
      </c>
      <c r="R21" s="1">
        <v>0</v>
      </c>
    </row>
    <row r="22" spans="1:18">
      <c r="A22" s="1" t="str">
        <f>"141509"</f>
        <v>141509</v>
      </c>
      <c r="B22" s="1" t="s">
        <v>38</v>
      </c>
      <c r="C22" s="8" t="s">
        <v>30</v>
      </c>
      <c r="D22" s="1">
        <v>10668</v>
      </c>
      <c r="E22" s="1">
        <v>8394</v>
      </c>
      <c r="F22" s="1">
        <v>8267</v>
      </c>
      <c r="G22" s="1">
        <v>127</v>
      </c>
      <c r="H22" s="1">
        <v>127</v>
      </c>
      <c r="I22" s="1">
        <v>113</v>
      </c>
      <c r="J22" s="1">
        <v>0</v>
      </c>
      <c r="K22" s="1">
        <v>14</v>
      </c>
      <c r="L22" s="1">
        <v>0</v>
      </c>
      <c r="M22" s="1">
        <v>95</v>
      </c>
      <c r="N22" s="1">
        <v>24</v>
      </c>
      <c r="O22" s="1">
        <v>57</v>
      </c>
      <c r="P22" s="1">
        <v>14</v>
      </c>
      <c r="Q22" s="1">
        <v>0</v>
      </c>
      <c r="R22" s="1">
        <v>0</v>
      </c>
    </row>
    <row r="23" spans="1:18">
      <c r="A23" s="1" t="str">
        <f>"141510"</f>
        <v>141510</v>
      </c>
      <c r="B23" s="1" t="s">
        <v>39</v>
      </c>
      <c r="C23" s="8" t="s">
        <v>30</v>
      </c>
      <c r="D23" s="1">
        <v>10584</v>
      </c>
      <c r="E23" s="1">
        <v>8279</v>
      </c>
      <c r="F23" s="1">
        <v>8159</v>
      </c>
      <c r="G23" s="1">
        <v>120</v>
      </c>
      <c r="H23" s="1">
        <v>120</v>
      </c>
      <c r="I23" s="1">
        <v>113</v>
      </c>
      <c r="J23" s="1">
        <v>5</v>
      </c>
      <c r="K23" s="1">
        <v>2</v>
      </c>
      <c r="L23" s="1">
        <v>0</v>
      </c>
      <c r="M23" s="1">
        <v>94</v>
      </c>
      <c r="N23" s="1">
        <v>28</v>
      </c>
      <c r="O23" s="1">
        <v>64</v>
      </c>
      <c r="P23" s="1">
        <v>2</v>
      </c>
      <c r="Q23" s="1">
        <v>0</v>
      </c>
      <c r="R23" s="1">
        <v>0</v>
      </c>
    </row>
    <row r="24" spans="1:18">
      <c r="A24" s="1" t="str">
        <f>"141511"</f>
        <v>141511</v>
      </c>
      <c r="B24" s="1" t="s">
        <v>40</v>
      </c>
      <c r="C24" s="8" t="s">
        <v>30</v>
      </c>
      <c r="D24" s="1">
        <v>4857</v>
      </c>
      <c r="E24" s="1">
        <v>3913</v>
      </c>
      <c r="F24" s="1">
        <v>3867</v>
      </c>
      <c r="G24" s="1">
        <v>46</v>
      </c>
      <c r="H24" s="1">
        <v>46</v>
      </c>
      <c r="I24" s="1">
        <v>36</v>
      </c>
      <c r="J24" s="1">
        <v>1</v>
      </c>
      <c r="K24" s="1">
        <v>9</v>
      </c>
      <c r="L24" s="1">
        <v>0</v>
      </c>
      <c r="M24" s="1">
        <v>40</v>
      </c>
      <c r="N24" s="1">
        <v>12</v>
      </c>
      <c r="O24" s="1">
        <v>19</v>
      </c>
      <c r="P24" s="1">
        <v>9</v>
      </c>
      <c r="Q24" s="1">
        <v>0</v>
      </c>
      <c r="R24" s="1">
        <v>0</v>
      </c>
    </row>
    <row r="25" spans="1:18" s="3" customFormat="1" ht="15">
      <c r="A25" s="2" t="s">
        <v>65</v>
      </c>
      <c r="B25" s="2"/>
      <c r="C25" s="7"/>
      <c r="D25" s="2">
        <v>72958</v>
      </c>
      <c r="E25" s="2">
        <v>59460</v>
      </c>
      <c r="F25" s="2">
        <v>58834</v>
      </c>
      <c r="G25" s="2">
        <v>626</v>
      </c>
      <c r="H25" s="2">
        <v>626</v>
      </c>
      <c r="I25" s="2">
        <v>543</v>
      </c>
      <c r="J25" s="2">
        <v>24</v>
      </c>
      <c r="K25" s="2">
        <v>59</v>
      </c>
      <c r="L25" s="2">
        <v>0</v>
      </c>
      <c r="M25" s="2">
        <v>625</v>
      </c>
      <c r="N25" s="2">
        <v>99</v>
      </c>
      <c r="O25" s="2">
        <v>467</v>
      </c>
      <c r="P25" s="2">
        <v>59</v>
      </c>
      <c r="Q25" s="2">
        <v>0</v>
      </c>
      <c r="R25" s="2">
        <v>0</v>
      </c>
    </row>
    <row r="26" spans="1:18">
      <c r="A26" s="1" t="str">
        <f>"141601"</f>
        <v>141601</v>
      </c>
      <c r="B26" s="1" t="s">
        <v>41</v>
      </c>
      <c r="C26" s="8" t="s">
        <v>42</v>
      </c>
      <c r="D26" s="1">
        <v>22186</v>
      </c>
      <c r="E26" s="1">
        <v>18181</v>
      </c>
      <c r="F26" s="1">
        <v>18050</v>
      </c>
      <c r="G26" s="1">
        <v>131</v>
      </c>
      <c r="H26" s="1">
        <v>131</v>
      </c>
      <c r="I26" s="1">
        <v>89</v>
      </c>
      <c r="J26" s="1">
        <v>7</v>
      </c>
      <c r="K26" s="1">
        <v>35</v>
      </c>
      <c r="L26" s="1">
        <v>0</v>
      </c>
      <c r="M26" s="1">
        <v>220</v>
      </c>
      <c r="N26" s="1">
        <v>25</v>
      </c>
      <c r="O26" s="1">
        <v>160</v>
      </c>
      <c r="P26" s="1">
        <v>35</v>
      </c>
      <c r="Q26" s="1">
        <v>0</v>
      </c>
      <c r="R26" s="1">
        <v>0</v>
      </c>
    </row>
    <row r="27" spans="1:18">
      <c r="A27" s="1" t="str">
        <f>"141602"</f>
        <v>141602</v>
      </c>
      <c r="B27" s="1" t="s">
        <v>43</v>
      </c>
      <c r="C27" s="8" t="s">
        <v>42</v>
      </c>
      <c r="D27" s="1">
        <v>4243</v>
      </c>
      <c r="E27" s="1">
        <v>3468</v>
      </c>
      <c r="F27" s="1">
        <v>3416</v>
      </c>
      <c r="G27" s="1">
        <v>52</v>
      </c>
      <c r="H27" s="1">
        <v>52</v>
      </c>
      <c r="I27" s="1">
        <v>47</v>
      </c>
      <c r="J27" s="1">
        <v>4</v>
      </c>
      <c r="K27" s="1">
        <v>1</v>
      </c>
      <c r="L27" s="1">
        <v>0</v>
      </c>
      <c r="M27" s="1">
        <v>31</v>
      </c>
      <c r="N27" s="1">
        <v>6</v>
      </c>
      <c r="O27" s="1">
        <v>24</v>
      </c>
      <c r="P27" s="1">
        <v>1</v>
      </c>
      <c r="Q27" s="1">
        <v>0</v>
      </c>
      <c r="R27" s="1">
        <v>0</v>
      </c>
    </row>
    <row r="28" spans="1:18">
      <c r="A28" s="1" t="str">
        <f>"141603"</f>
        <v>141603</v>
      </c>
      <c r="B28" s="1" t="s">
        <v>44</v>
      </c>
      <c r="C28" s="8" t="s">
        <v>42</v>
      </c>
      <c r="D28" s="1">
        <v>2649</v>
      </c>
      <c r="E28" s="1">
        <v>2181</v>
      </c>
      <c r="F28" s="1">
        <v>2164</v>
      </c>
      <c r="G28" s="1">
        <v>17</v>
      </c>
      <c r="H28" s="1">
        <v>17</v>
      </c>
      <c r="I28" s="1">
        <v>17</v>
      </c>
      <c r="J28" s="1">
        <v>0</v>
      </c>
      <c r="K28" s="1">
        <v>0</v>
      </c>
      <c r="L28" s="1">
        <v>0</v>
      </c>
      <c r="M28" s="1">
        <v>28</v>
      </c>
      <c r="N28" s="1">
        <v>7</v>
      </c>
      <c r="O28" s="1">
        <v>21</v>
      </c>
      <c r="P28" s="1">
        <v>0</v>
      </c>
      <c r="Q28" s="1">
        <v>0</v>
      </c>
      <c r="R28" s="1">
        <v>0</v>
      </c>
    </row>
    <row r="29" spans="1:18">
      <c r="A29" s="1" t="str">
        <f>"141604"</f>
        <v>141604</v>
      </c>
      <c r="B29" s="1" t="s">
        <v>45</v>
      </c>
      <c r="C29" s="8" t="s">
        <v>42</v>
      </c>
      <c r="D29" s="1">
        <v>2832</v>
      </c>
      <c r="E29" s="1">
        <v>2333</v>
      </c>
      <c r="F29" s="1">
        <v>2269</v>
      </c>
      <c r="G29" s="1">
        <v>64</v>
      </c>
      <c r="H29" s="1">
        <v>64</v>
      </c>
      <c r="I29" s="1">
        <v>63</v>
      </c>
      <c r="J29" s="1">
        <v>1</v>
      </c>
      <c r="K29" s="1">
        <v>0</v>
      </c>
      <c r="L29" s="1">
        <v>0</v>
      </c>
      <c r="M29" s="1">
        <v>21</v>
      </c>
      <c r="N29" s="1">
        <v>5</v>
      </c>
      <c r="O29" s="1">
        <v>16</v>
      </c>
      <c r="P29" s="1">
        <v>0</v>
      </c>
      <c r="Q29" s="1">
        <v>0</v>
      </c>
      <c r="R29" s="1">
        <v>0</v>
      </c>
    </row>
    <row r="30" spans="1:18">
      <c r="A30" s="1" t="str">
        <f>"141605"</f>
        <v>141605</v>
      </c>
      <c r="B30" s="1" t="s">
        <v>46</v>
      </c>
      <c r="C30" s="8" t="s">
        <v>42</v>
      </c>
      <c r="D30" s="1">
        <v>11763</v>
      </c>
      <c r="E30" s="1">
        <v>9586</v>
      </c>
      <c r="F30" s="1">
        <v>9516</v>
      </c>
      <c r="G30" s="1">
        <v>70</v>
      </c>
      <c r="H30" s="1">
        <v>70</v>
      </c>
      <c r="I30" s="1">
        <v>61</v>
      </c>
      <c r="J30" s="1">
        <v>3</v>
      </c>
      <c r="K30" s="1">
        <v>6</v>
      </c>
      <c r="L30" s="1">
        <v>0</v>
      </c>
      <c r="M30" s="1">
        <v>88</v>
      </c>
      <c r="N30" s="1">
        <v>20</v>
      </c>
      <c r="O30" s="1">
        <v>62</v>
      </c>
      <c r="P30" s="1">
        <v>6</v>
      </c>
      <c r="Q30" s="1">
        <v>0</v>
      </c>
      <c r="R30" s="1">
        <v>0</v>
      </c>
    </row>
    <row r="31" spans="1:18">
      <c r="A31" s="1" t="str">
        <f>"141606"</f>
        <v>141606</v>
      </c>
      <c r="B31" s="1" t="s">
        <v>47</v>
      </c>
      <c r="C31" s="8" t="s">
        <v>42</v>
      </c>
      <c r="D31" s="1">
        <v>2847</v>
      </c>
      <c r="E31" s="1">
        <v>2431</v>
      </c>
      <c r="F31" s="1">
        <v>2392</v>
      </c>
      <c r="G31" s="1">
        <v>39</v>
      </c>
      <c r="H31" s="1">
        <v>39</v>
      </c>
      <c r="I31" s="1">
        <v>38</v>
      </c>
      <c r="J31" s="1">
        <v>0</v>
      </c>
      <c r="K31" s="1">
        <v>1</v>
      </c>
      <c r="L31" s="1">
        <v>0</v>
      </c>
      <c r="M31" s="1">
        <v>21</v>
      </c>
      <c r="N31" s="1">
        <v>2</v>
      </c>
      <c r="O31" s="1">
        <v>18</v>
      </c>
      <c r="P31" s="1">
        <v>1</v>
      </c>
      <c r="Q31" s="1">
        <v>0</v>
      </c>
      <c r="R31" s="1">
        <v>0</v>
      </c>
    </row>
    <row r="32" spans="1:18">
      <c r="A32" s="1" t="str">
        <f>"141607"</f>
        <v>141607</v>
      </c>
      <c r="B32" s="1" t="s">
        <v>48</v>
      </c>
      <c r="C32" s="8" t="s">
        <v>42</v>
      </c>
      <c r="D32" s="1">
        <v>12844</v>
      </c>
      <c r="E32" s="1">
        <v>10288</v>
      </c>
      <c r="F32" s="1">
        <v>10181</v>
      </c>
      <c r="G32" s="1">
        <v>107</v>
      </c>
      <c r="H32" s="1">
        <v>107</v>
      </c>
      <c r="I32" s="1">
        <v>95</v>
      </c>
      <c r="J32" s="1">
        <v>5</v>
      </c>
      <c r="K32" s="1">
        <v>7</v>
      </c>
      <c r="L32" s="1">
        <v>0</v>
      </c>
      <c r="M32" s="1">
        <v>100</v>
      </c>
      <c r="N32" s="1">
        <v>16</v>
      </c>
      <c r="O32" s="1">
        <v>77</v>
      </c>
      <c r="P32" s="1">
        <v>7</v>
      </c>
      <c r="Q32" s="1">
        <v>0</v>
      </c>
      <c r="R32" s="1">
        <v>0</v>
      </c>
    </row>
    <row r="33" spans="1:18">
      <c r="A33" s="1" t="str">
        <f>"141608"</f>
        <v>141608</v>
      </c>
      <c r="B33" s="1" t="s">
        <v>49</v>
      </c>
      <c r="C33" s="8" t="s">
        <v>42</v>
      </c>
      <c r="D33" s="1">
        <v>3779</v>
      </c>
      <c r="E33" s="1">
        <v>3000</v>
      </c>
      <c r="F33" s="1">
        <v>2983</v>
      </c>
      <c r="G33" s="1">
        <v>17</v>
      </c>
      <c r="H33" s="1">
        <v>17</v>
      </c>
      <c r="I33" s="1">
        <v>16</v>
      </c>
      <c r="J33" s="1">
        <v>0</v>
      </c>
      <c r="K33" s="1">
        <v>1</v>
      </c>
      <c r="L33" s="1">
        <v>0</v>
      </c>
      <c r="M33" s="1">
        <v>27</v>
      </c>
      <c r="N33" s="1">
        <v>4</v>
      </c>
      <c r="O33" s="1">
        <v>22</v>
      </c>
      <c r="P33" s="1">
        <v>1</v>
      </c>
      <c r="Q33" s="1">
        <v>0</v>
      </c>
      <c r="R33" s="1">
        <v>0</v>
      </c>
    </row>
    <row r="34" spans="1:18">
      <c r="A34" s="1" t="str">
        <f>"141609"</f>
        <v>141609</v>
      </c>
      <c r="B34" s="1" t="s">
        <v>50</v>
      </c>
      <c r="C34" s="8" t="s">
        <v>42</v>
      </c>
      <c r="D34" s="1">
        <v>1727</v>
      </c>
      <c r="E34" s="1">
        <v>1414</v>
      </c>
      <c r="F34" s="1">
        <v>1394</v>
      </c>
      <c r="G34" s="1">
        <v>20</v>
      </c>
      <c r="H34" s="1">
        <v>20</v>
      </c>
      <c r="I34" s="1">
        <v>20</v>
      </c>
      <c r="J34" s="1">
        <v>0</v>
      </c>
      <c r="K34" s="1">
        <v>0</v>
      </c>
      <c r="L34" s="1">
        <v>0</v>
      </c>
      <c r="M34" s="1">
        <v>9</v>
      </c>
      <c r="N34" s="1">
        <v>2</v>
      </c>
      <c r="O34" s="1">
        <v>7</v>
      </c>
      <c r="P34" s="1">
        <v>0</v>
      </c>
      <c r="Q34" s="1">
        <v>0</v>
      </c>
      <c r="R34" s="1">
        <v>0</v>
      </c>
    </row>
    <row r="35" spans="1:18">
      <c r="A35" s="1" t="str">
        <f>"141610"</f>
        <v>141610</v>
      </c>
      <c r="B35" s="1" t="s">
        <v>51</v>
      </c>
      <c r="C35" s="8" t="s">
        <v>42</v>
      </c>
      <c r="D35" s="1">
        <v>4372</v>
      </c>
      <c r="E35" s="1">
        <v>3559</v>
      </c>
      <c r="F35" s="1">
        <v>3520</v>
      </c>
      <c r="G35" s="1">
        <v>39</v>
      </c>
      <c r="H35" s="1">
        <v>39</v>
      </c>
      <c r="I35" s="1">
        <v>34</v>
      </c>
      <c r="J35" s="1">
        <v>1</v>
      </c>
      <c r="K35" s="1">
        <v>4</v>
      </c>
      <c r="L35" s="1">
        <v>0</v>
      </c>
      <c r="M35" s="1">
        <v>41</v>
      </c>
      <c r="N35" s="1">
        <v>5</v>
      </c>
      <c r="O35" s="1">
        <v>32</v>
      </c>
      <c r="P35" s="1">
        <v>4</v>
      </c>
      <c r="Q35" s="1">
        <v>0</v>
      </c>
      <c r="R35" s="1">
        <v>0</v>
      </c>
    </row>
    <row r="36" spans="1:18">
      <c r="A36" s="1" t="str">
        <f>"141611"</f>
        <v>141611</v>
      </c>
      <c r="B36" s="1" t="s">
        <v>52</v>
      </c>
      <c r="C36" s="8" t="s">
        <v>42</v>
      </c>
      <c r="D36" s="1">
        <v>3716</v>
      </c>
      <c r="E36" s="1">
        <v>3019</v>
      </c>
      <c r="F36" s="1">
        <v>2949</v>
      </c>
      <c r="G36" s="1">
        <v>70</v>
      </c>
      <c r="H36" s="1">
        <v>70</v>
      </c>
      <c r="I36" s="1">
        <v>63</v>
      </c>
      <c r="J36" s="1">
        <v>3</v>
      </c>
      <c r="K36" s="1">
        <v>4</v>
      </c>
      <c r="L36" s="1">
        <v>0</v>
      </c>
      <c r="M36" s="1">
        <v>39</v>
      </c>
      <c r="N36" s="1">
        <v>7</v>
      </c>
      <c r="O36" s="1">
        <v>28</v>
      </c>
      <c r="P36" s="1">
        <v>4</v>
      </c>
      <c r="Q36" s="1">
        <v>0</v>
      </c>
      <c r="R36" s="1">
        <v>0</v>
      </c>
    </row>
    <row r="37" spans="1:18" s="3" customFormat="1" ht="15">
      <c r="A37" s="2" t="s">
        <v>76</v>
      </c>
      <c r="B37" s="2"/>
      <c r="C37" s="7"/>
      <c r="D37" s="2">
        <v>51338</v>
      </c>
      <c r="E37" s="2">
        <v>41212</v>
      </c>
      <c r="F37" s="2">
        <v>40548</v>
      </c>
      <c r="G37" s="2">
        <v>664</v>
      </c>
      <c r="H37" s="2">
        <v>664</v>
      </c>
      <c r="I37" s="2">
        <v>599</v>
      </c>
      <c r="J37" s="2">
        <v>2</v>
      </c>
      <c r="K37" s="2">
        <v>63</v>
      </c>
      <c r="L37" s="2">
        <v>0</v>
      </c>
      <c r="M37" s="2">
        <v>494</v>
      </c>
      <c r="N37" s="2">
        <v>155</v>
      </c>
      <c r="O37" s="2">
        <v>276</v>
      </c>
      <c r="P37" s="2">
        <v>63</v>
      </c>
      <c r="Q37" s="2">
        <v>0</v>
      </c>
      <c r="R37" s="2">
        <v>0</v>
      </c>
    </row>
    <row r="38" spans="1:18">
      <c r="A38" s="1" t="str">
        <f>"142201"</f>
        <v>142201</v>
      </c>
      <c r="B38" s="1" t="s">
        <v>68</v>
      </c>
      <c r="C38" s="8" t="s">
        <v>69</v>
      </c>
      <c r="D38" s="1">
        <v>3813</v>
      </c>
      <c r="E38" s="1">
        <v>3069</v>
      </c>
      <c r="F38" s="1">
        <v>3050</v>
      </c>
      <c r="G38" s="1">
        <v>19</v>
      </c>
      <c r="H38" s="1">
        <v>19</v>
      </c>
      <c r="I38" s="1">
        <v>18</v>
      </c>
      <c r="J38" s="1">
        <v>1</v>
      </c>
      <c r="K38" s="1">
        <v>0</v>
      </c>
      <c r="L38" s="1">
        <v>0</v>
      </c>
      <c r="M38" s="1">
        <v>35</v>
      </c>
      <c r="N38" s="1">
        <v>24</v>
      </c>
      <c r="O38" s="1">
        <v>11</v>
      </c>
      <c r="P38" s="1">
        <v>0</v>
      </c>
      <c r="Q38" s="1">
        <v>0</v>
      </c>
      <c r="R38" s="1">
        <v>0</v>
      </c>
    </row>
    <row r="39" spans="1:18">
      <c r="A39" s="1" t="str">
        <f>"142202"</f>
        <v>142202</v>
      </c>
      <c r="B39" s="1" t="s">
        <v>70</v>
      </c>
      <c r="C39" s="8" t="s">
        <v>69</v>
      </c>
      <c r="D39" s="1">
        <v>4885</v>
      </c>
      <c r="E39" s="1">
        <v>3922</v>
      </c>
      <c r="F39" s="1">
        <v>3806</v>
      </c>
      <c r="G39" s="1">
        <v>116</v>
      </c>
      <c r="H39" s="1">
        <v>116</v>
      </c>
      <c r="I39" s="1">
        <v>110</v>
      </c>
      <c r="J39" s="1">
        <v>0</v>
      </c>
      <c r="K39" s="1">
        <v>6</v>
      </c>
      <c r="L39" s="1">
        <v>0</v>
      </c>
      <c r="M39" s="1">
        <v>100</v>
      </c>
      <c r="N39" s="1">
        <v>70</v>
      </c>
      <c r="O39" s="1">
        <v>24</v>
      </c>
      <c r="P39" s="1">
        <v>6</v>
      </c>
      <c r="Q39" s="1">
        <v>0</v>
      </c>
      <c r="R39" s="1">
        <v>0</v>
      </c>
    </row>
    <row r="40" spans="1:18">
      <c r="A40" s="1" t="str">
        <f>"142203"</f>
        <v>142203</v>
      </c>
      <c r="B40" s="1" t="s">
        <v>71</v>
      </c>
      <c r="C40" s="8" t="s">
        <v>69</v>
      </c>
      <c r="D40" s="1">
        <v>5052</v>
      </c>
      <c r="E40" s="1">
        <v>3995</v>
      </c>
      <c r="F40" s="1">
        <v>3867</v>
      </c>
      <c r="G40" s="1">
        <v>128</v>
      </c>
      <c r="H40" s="1">
        <v>128</v>
      </c>
      <c r="I40" s="1">
        <v>126</v>
      </c>
      <c r="J40" s="1">
        <v>0</v>
      </c>
      <c r="K40" s="1">
        <v>2</v>
      </c>
      <c r="L40" s="1">
        <v>0</v>
      </c>
      <c r="M40" s="1">
        <v>43</v>
      </c>
      <c r="N40" s="1">
        <v>7</v>
      </c>
      <c r="O40" s="1">
        <v>34</v>
      </c>
      <c r="P40" s="1">
        <v>2</v>
      </c>
      <c r="Q40" s="1">
        <v>0</v>
      </c>
      <c r="R40" s="1">
        <v>0</v>
      </c>
    </row>
    <row r="41" spans="1:18">
      <c r="A41" s="1" t="str">
        <f>"142204"</f>
        <v>142204</v>
      </c>
      <c r="B41" s="1" t="s">
        <v>72</v>
      </c>
      <c r="C41" s="8" t="s">
        <v>69</v>
      </c>
      <c r="D41" s="1">
        <v>23831</v>
      </c>
      <c r="E41" s="1">
        <v>19233</v>
      </c>
      <c r="F41" s="1">
        <v>19052</v>
      </c>
      <c r="G41" s="1">
        <v>181</v>
      </c>
      <c r="H41" s="1">
        <v>181</v>
      </c>
      <c r="I41" s="1">
        <v>139</v>
      </c>
      <c r="J41" s="1">
        <v>1</v>
      </c>
      <c r="K41" s="1">
        <v>41</v>
      </c>
      <c r="L41" s="1">
        <v>0</v>
      </c>
      <c r="M41" s="1">
        <v>227</v>
      </c>
      <c r="N41" s="1">
        <v>39</v>
      </c>
      <c r="O41" s="1">
        <v>147</v>
      </c>
      <c r="P41" s="1">
        <v>41</v>
      </c>
      <c r="Q41" s="1">
        <v>0</v>
      </c>
      <c r="R41" s="1">
        <v>0</v>
      </c>
    </row>
    <row r="42" spans="1:18">
      <c r="A42" s="1" t="str">
        <f>"142205"</f>
        <v>142205</v>
      </c>
      <c r="B42" s="1" t="s">
        <v>73</v>
      </c>
      <c r="C42" s="8" t="s">
        <v>69</v>
      </c>
      <c r="D42" s="1">
        <v>4692</v>
      </c>
      <c r="E42" s="1">
        <v>3816</v>
      </c>
      <c r="F42" s="1">
        <v>3719</v>
      </c>
      <c r="G42" s="1">
        <v>97</v>
      </c>
      <c r="H42" s="1">
        <v>97</v>
      </c>
      <c r="I42" s="1">
        <v>92</v>
      </c>
      <c r="J42" s="1">
        <v>0</v>
      </c>
      <c r="K42" s="1">
        <v>5</v>
      </c>
      <c r="L42" s="1">
        <v>0</v>
      </c>
      <c r="M42" s="1">
        <v>26</v>
      </c>
      <c r="N42" s="1">
        <v>5</v>
      </c>
      <c r="O42" s="1">
        <v>16</v>
      </c>
      <c r="P42" s="1">
        <v>5</v>
      </c>
      <c r="Q42" s="1">
        <v>0</v>
      </c>
      <c r="R42" s="1">
        <v>0</v>
      </c>
    </row>
    <row r="43" spans="1:18">
      <c r="A43" s="1" t="str">
        <f>"142206"</f>
        <v>142206</v>
      </c>
      <c r="B43" s="1" t="s">
        <v>74</v>
      </c>
      <c r="C43" s="8" t="s">
        <v>69</v>
      </c>
      <c r="D43" s="1">
        <v>4152</v>
      </c>
      <c r="E43" s="1">
        <v>3254</v>
      </c>
      <c r="F43" s="1">
        <v>3235</v>
      </c>
      <c r="G43" s="1">
        <v>19</v>
      </c>
      <c r="H43" s="1">
        <v>19</v>
      </c>
      <c r="I43" s="1">
        <v>17</v>
      </c>
      <c r="J43" s="1">
        <v>0</v>
      </c>
      <c r="K43" s="1">
        <v>2</v>
      </c>
      <c r="L43" s="1">
        <v>0</v>
      </c>
      <c r="M43" s="1">
        <v>27</v>
      </c>
      <c r="N43" s="1">
        <v>5</v>
      </c>
      <c r="O43" s="1">
        <v>20</v>
      </c>
      <c r="P43" s="1">
        <v>2</v>
      </c>
      <c r="Q43" s="1">
        <v>0</v>
      </c>
      <c r="R43" s="1">
        <v>0</v>
      </c>
    </row>
    <row r="44" spans="1:18">
      <c r="A44" s="1" t="str">
        <f>"142207"</f>
        <v>142207</v>
      </c>
      <c r="B44" s="1" t="s">
        <v>75</v>
      </c>
      <c r="C44" s="8" t="s">
        <v>69</v>
      </c>
      <c r="D44" s="1">
        <v>4913</v>
      </c>
      <c r="E44" s="1">
        <v>3923</v>
      </c>
      <c r="F44" s="1">
        <v>3819</v>
      </c>
      <c r="G44" s="1">
        <v>104</v>
      </c>
      <c r="H44" s="1">
        <v>104</v>
      </c>
      <c r="I44" s="1">
        <v>97</v>
      </c>
      <c r="J44" s="1">
        <v>0</v>
      </c>
      <c r="K44" s="1">
        <v>7</v>
      </c>
      <c r="L44" s="1">
        <v>0</v>
      </c>
      <c r="M44" s="1">
        <v>36</v>
      </c>
      <c r="N44" s="1">
        <v>5</v>
      </c>
      <c r="O44" s="1">
        <v>24</v>
      </c>
      <c r="P44" s="1">
        <v>7</v>
      </c>
      <c r="Q44" s="1">
        <v>0</v>
      </c>
      <c r="R44" s="1">
        <v>0</v>
      </c>
    </row>
    <row r="45" spans="1:18" s="3" customFormat="1" ht="15">
      <c r="A45" s="2" t="s">
        <v>66</v>
      </c>
      <c r="B45" s="2"/>
      <c r="C45" s="7"/>
      <c r="D45" s="2">
        <v>73483</v>
      </c>
      <c r="E45" s="2">
        <v>58314</v>
      </c>
      <c r="F45" s="2">
        <v>57642</v>
      </c>
      <c r="G45" s="2">
        <v>672</v>
      </c>
      <c r="H45" s="2">
        <v>670</v>
      </c>
      <c r="I45" s="2">
        <v>575</v>
      </c>
      <c r="J45" s="2">
        <v>23</v>
      </c>
      <c r="K45" s="2">
        <v>72</v>
      </c>
      <c r="L45" s="2">
        <v>2</v>
      </c>
      <c r="M45" s="2">
        <v>584</v>
      </c>
      <c r="N45" s="2">
        <v>137</v>
      </c>
      <c r="O45" s="2">
        <v>375</v>
      </c>
      <c r="P45" s="2">
        <v>72</v>
      </c>
      <c r="Q45" s="2">
        <v>0</v>
      </c>
      <c r="R45" s="2">
        <v>0</v>
      </c>
    </row>
    <row r="46" spans="1:18">
      <c r="A46" s="1" t="str">
        <f>"143501"</f>
        <v>143501</v>
      </c>
      <c r="B46" s="1" t="s">
        <v>53</v>
      </c>
      <c r="C46" s="8" t="s">
        <v>54</v>
      </c>
      <c r="D46" s="1">
        <v>8202</v>
      </c>
      <c r="E46" s="1">
        <v>6633</v>
      </c>
      <c r="F46" s="1">
        <v>6535</v>
      </c>
      <c r="G46" s="1">
        <v>98</v>
      </c>
      <c r="H46" s="1">
        <v>97</v>
      </c>
      <c r="I46" s="1">
        <v>87</v>
      </c>
      <c r="J46" s="1">
        <v>6</v>
      </c>
      <c r="K46" s="1">
        <v>4</v>
      </c>
      <c r="L46" s="1">
        <v>1</v>
      </c>
      <c r="M46" s="1">
        <v>81</v>
      </c>
      <c r="N46" s="1">
        <v>26</v>
      </c>
      <c r="O46" s="1">
        <v>51</v>
      </c>
      <c r="P46" s="1">
        <v>4</v>
      </c>
      <c r="Q46" s="1">
        <v>0</v>
      </c>
      <c r="R46" s="1">
        <v>0</v>
      </c>
    </row>
    <row r="47" spans="1:18">
      <c r="A47" s="1" t="str">
        <f>"143502"</f>
        <v>143502</v>
      </c>
      <c r="B47" s="1" t="s">
        <v>55</v>
      </c>
      <c r="C47" s="8" t="s">
        <v>54</v>
      </c>
      <c r="D47" s="1">
        <v>7856</v>
      </c>
      <c r="E47" s="1">
        <v>6222</v>
      </c>
      <c r="F47" s="1">
        <v>6123</v>
      </c>
      <c r="G47" s="1">
        <v>99</v>
      </c>
      <c r="H47" s="1">
        <v>99</v>
      </c>
      <c r="I47" s="1">
        <v>67</v>
      </c>
      <c r="J47" s="1">
        <v>5</v>
      </c>
      <c r="K47" s="1">
        <v>27</v>
      </c>
      <c r="L47" s="1">
        <v>0</v>
      </c>
      <c r="M47" s="1">
        <v>72</v>
      </c>
      <c r="N47" s="1">
        <v>12</v>
      </c>
      <c r="O47" s="1">
        <v>33</v>
      </c>
      <c r="P47" s="1">
        <v>27</v>
      </c>
      <c r="Q47" s="1">
        <v>0</v>
      </c>
      <c r="R47" s="1">
        <v>0</v>
      </c>
    </row>
    <row r="48" spans="1:18">
      <c r="A48" s="1" t="str">
        <f>"143503"</f>
        <v>143503</v>
      </c>
      <c r="B48" s="1" t="s">
        <v>56</v>
      </c>
      <c r="C48" s="8" t="s">
        <v>54</v>
      </c>
      <c r="D48" s="1">
        <v>7043</v>
      </c>
      <c r="E48" s="1">
        <v>5523</v>
      </c>
      <c r="F48" s="1">
        <v>5451</v>
      </c>
      <c r="G48" s="1">
        <v>72</v>
      </c>
      <c r="H48" s="1">
        <v>72</v>
      </c>
      <c r="I48" s="1">
        <v>63</v>
      </c>
      <c r="J48" s="1">
        <v>1</v>
      </c>
      <c r="K48" s="1">
        <v>8</v>
      </c>
      <c r="L48" s="1">
        <v>0</v>
      </c>
      <c r="M48" s="1">
        <v>42</v>
      </c>
      <c r="N48" s="1">
        <v>9</v>
      </c>
      <c r="O48" s="1">
        <v>25</v>
      </c>
      <c r="P48" s="1">
        <v>8</v>
      </c>
      <c r="Q48" s="1">
        <v>0</v>
      </c>
      <c r="R48" s="1">
        <v>0</v>
      </c>
    </row>
    <row r="49" spans="1:18">
      <c r="A49" s="1" t="str">
        <f>"143504"</f>
        <v>143504</v>
      </c>
      <c r="B49" s="1" t="s">
        <v>57</v>
      </c>
      <c r="C49" s="8" t="s">
        <v>54</v>
      </c>
      <c r="D49" s="1">
        <v>5634</v>
      </c>
      <c r="E49" s="1">
        <v>4469</v>
      </c>
      <c r="F49" s="1">
        <v>4370</v>
      </c>
      <c r="G49" s="1">
        <v>99</v>
      </c>
      <c r="H49" s="1">
        <v>98</v>
      </c>
      <c r="I49" s="1">
        <v>97</v>
      </c>
      <c r="J49" s="1">
        <v>0</v>
      </c>
      <c r="K49" s="1">
        <v>1</v>
      </c>
      <c r="L49" s="1">
        <v>1</v>
      </c>
      <c r="M49" s="1">
        <v>32</v>
      </c>
      <c r="N49" s="1">
        <v>8</v>
      </c>
      <c r="O49" s="1">
        <v>23</v>
      </c>
      <c r="P49" s="1">
        <v>1</v>
      </c>
      <c r="Q49" s="1">
        <v>0</v>
      </c>
      <c r="R49" s="1">
        <v>0</v>
      </c>
    </row>
    <row r="50" spans="1:18">
      <c r="A50" s="1" t="str">
        <f>"143505"</f>
        <v>143505</v>
      </c>
      <c r="B50" s="1" t="s">
        <v>58</v>
      </c>
      <c r="C50" s="8" t="s">
        <v>54</v>
      </c>
      <c r="D50" s="1">
        <v>38731</v>
      </c>
      <c r="E50" s="1">
        <v>30799</v>
      </c>
      <c r="F50" s="1">
        <v>30618</v>
      </c>
      <c r="G50" s="1">
        <v>181</v>
      </c>
      <c r="H50" s="1">
        <v>181</v>
      </c>
      <c r="I50" s="1">
        <v>143</v>
      </c>
      <c r="J50" s="1">
        <v>11</v>
      </c>
      <c r="K50" s="1">
        <v>27</v>
      </c>
      <c r="L50" s="1">
        <v>0</v>
      </c>
      <c r="M50" s="1">
        <v>305</v>
      </c>
      <c r="N50" s="1">
        <v>55</v>
      </c>
      <c r="O50" s="1">
        <v>223</v>
      </c>
      <c r="P50" s="1">
        <v>27</v>
      </c>
      <c r="Q50" s="1">
        <v>0</v>
      </c>
      <c r="R50" s="1">
        <v>0</v>
      </c>
    </row>
    <row r="51" spans="1:18">
      <c r="A51" s="1" t="str">
        <f>"143506"</f>
        <v>143506</v>
      </c>
      <c r="B51" s="1" t="s">
        <v>59</v>
      </c>
      <c r="C51" s="8" t="s">
        <v>54</v>
      </c>
      <c r="D51" s="1">
        <v>6017</v>
      </c>
      <c r="E51" s="1">
        <v>4668</v>
      </c>
      <c r="F51" s="1">
        <v>4545</v>
      </c>
      <c r="G51" s="1">
        <v>123</v>
      </c>
      <c r="H51" s="1">
        <v>123</v>
      </c>
      <c r="I51" s="1">
        <v>118</v>
      </c>
      <c r="J51" s="1">
        <v>0</v>
      </c>
      <c r="K51" s="1">
        <v>5</v>
      </c>
      <c r="L51" s="1">
        <v>0</v>
      </c>
      <c r="M51" s="1">
        <v>52</v>
      </c>
      <c r="N51" s="1">
        <v>27</v>
      </c>
      <c r="O51" s="1">
        <v>20</v>
      </c>
      <c r="P51" s="1">
        <v>5</v>
      </c>
      <c r="Q51" s="1">
        <v>0</v>
      </c>
      <c r="R51" s="1">
        <v>0</v>
      </c>
    </row>
    <row r="52" spans="1:18" s="3" customFormat="1" ht="15">
      <c r="A52" s="2" t="s">
        <v>67</v>
      </c>
      <c r="B52" s="2"/>
      <c r="C52" s="9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>
      <c r="A53" s="1" t="str">
        <f>"146101"</f>
        <v>146101</v>
      </c>
      <c r="B53" s="1" t="s">
        <v>60</v>
      </c>
      <c r="C53" s="8" t="s">
        <v>61</v>
      </c>
      <c r="D53" s="1">
        <v>51448</v>
      </c>
      <c r="E53" s="1">
        <v>41388</v>
      </c>
      <c r="F53" s="1">
        <v>41127</v>
      </c>
      <c r="G53" s="1">
        <v>261</v>
      </c>
      <c r="H53" s="1">
        <v>258</v>
      </c>
      <c r="I53" s="1">
        <v>205</v>
      </c>
      <c r="J53" s="1">
        <v>0</v>
      </c>
      <c r="K53" s="1">
        <v>53</v>
      </c>
      <c r="L53" s="1">
        <v>3</v>
      </c>
      <c r="M53" s="1">
        <v>746</v>
      </c>
      <c r="N53" s="1">
        <v>171</v>
      </c>
      <c r="O53" s="1">
        <v>522</v>
      </c>
      <c r="P53" s="1">
        <v>53</v>
      </c>
      <c r="Q53" s="1">
        <v>0</v>
      </c>
      <c r="R53" s="1">
        <v>0</v>
      </c>
    </row>
    <row r="54" spans="1:18" ht="15">
      <c r="B54" s="4" t="s">
        <v>62</v>
      </c>
      <c r="C54" s="7"/>
      <c r="D54" s="2">
        <v>384141</v>
      </c>
      <c r="E54" s="2">
        <v>307771</v>
      </c>
      <c r="F54" s="2">
        <v>304475</v>
      </c>
      <c r="G54" s="2">
        <v>3296</v>
      </c>
      <c r="H54" s="2">
        <v>3289</v>
      </c>
      <c r="I54" s="2">
        <v>2844</v>
      </c>
      <c r="J54" s="2">
        <v>68</v>
      </c>
      <c r="K54" s="2">
        <v>377</v>
      </c>
      <c r="L54" s="2">
        <v>7</v>
      </c>
      <c r="M54" s="2">
        <v>3540</v>
      </c>
      <c r="N54" s="2">
        <v>870</v>
      </c>
      <c r="O54" s="2">
        <v>2293</v>
      </c>
      <c r="P54" s="2">
        <v>377</v>
      </c>
      <c r="Q54" s="2">
        <v>0</v>
      </c>
      <c r="R54" s="2">
        <v>0</v>
      </c>
    </row>
  </sheetData>
  <printOptions horizontalCentered="1" verticalCentered="1"/>
  <pageMargins left="0.39370078740157483" right="0.35433070866141736" top="0.62992125984251968" bottom="0.31496062992125984" header="0.35433070866141736" footer="0.62992125984251968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rejestr_wyborcow_2018_07_17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KBWuser</dc:creator>
  <cp:lastModifiedBy>robert_wojs</cp:lastModifiedBy>
  <cp:lastPrinted>2017-07-13T09:34:04Z</cp:lastPrinted>
  <dcterms:created xsi:type="dcterms:W3CDTF">2016-04-11T08:15:31Z</dcterms:created>
  <dcterms:modified xsi:type="dcterms:W3CDTF">2018-10-15T13:27:02Z</dcterms:modified>
</cp:coreProperties>
</file>