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_wojs\Desktop\"/>
    </mc:Choice>
  </mc:AlternateContent>
  <bookViews>
    <workbookView xWindow="0" yWindow="0" windowWidth="38400" windowHeight="17850"/>
  </bookViews>
  <sheets>
    <sheet name="rejestr_wyborcow_2021_12_31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3" i="1"/>
</calcChain>
</file>

<file path=xl/sharedStrings.xml><?xml version="1.0" encoding="utf-8"?>
<sst xmlns="http://schemas.openxmlformats.org/spreadsheetml/2006/main" count="117" uniqueCount="77">
  <si>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</si>
  <si>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</si>
  <si>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</si>
  <si>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</si>
  <si>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</si>
  <si>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</si>
  <si>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</si>
  <si>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</si>
  <si>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</si>
  <si>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</si>
  <si>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</si>
  <si>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</si>
  <si>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</si>
  <si>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</si>
  <si>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</si>
  <si>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</si>
  <si>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</si>
  <si>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</si>
  <si>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m. Maków Mazowiecki</t>
  </si>
  <si>
    <t>makowski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</si>
  <si>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</si>
  <si>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</si>
  <si>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</si>
  <si>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</si>
  <si>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</si>
  <si>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</si>
  <si>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</si>
  <si>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</si>
  <si>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</si>
  <si>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gm. Baranowo</t>
  </si>
  <si>
    <t>ostrołęcki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</si>
  <si>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</si>
  <si>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</si>
  <si>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</si>
  <si>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</si>
  <si>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</si>
  <si>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</si>
  <si>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</si>
  <si>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</si>
  <si>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</si>
  <si>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</si>
  <si>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</si>
  <si>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ostrowski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</si>
  <si>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</si>
  <si>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</si>
  <si>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</si>
  <si>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</si>
  <si>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</si>
  <si>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</si>
  <si>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</si>
  <si>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</si>
  <si>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</si>
  <si>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</si>
  <si>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gm. Brańszczyk</t>
  </si>
  <si>
    <t>wyszkowski</t>
  </si>
  <si>
    <t>gm. Długosiodło</t>
  </si>
  <si>
    <t>gm. Rząśnik</t>
  </si>
  <si>
    <t>gm. Somianka</t>
  </si>
  <si>
    <t>gm. Wyszków</t>
  </si>
  <si>
    <t>gm. Zabrodzie</t>
  </si>
  <si>
    <t>m. Ostrołęka</t>
  </si>
  <si>
    <t>Ostrołęka</t>
  </si>
  <si>
    <t>SUMA:</t>
  </si>
  <si>
    <t>Powiat ostrołęcki razem:</t>
  </si>
  <si>
    <t>Powiat makowski razem:</t>
  </si>
  <si>
    <t>Powiat ostrowski razem:</t>
  </si>
  <si>
    <t>Powiat wyszkowski razem</t>
  </si>
  <si>
    <t xml:space="preserve">Miasto na prawach powiatu </t>
  </si>
  <si>
    <t>gm. Gzy</t>
  </si>
  <si>
    <t>pułtuski</t>
  </si>
  <si>
    <t>gm. Obryte</t>
  </si>
  <si>
    <t>gm. Pokrzywnica</t>
  </si>
  <si>
    <t>gm. Pułtusk</t>
  </si>
  <si>
    <t>gm. Świercze</t>
  </si>
  <si>
    <t>gm. Winnica</t>
  </si>
  <si>
    <t>gm. Zatory</t>
  </si>
  <si>
    <t>Powiat pułtuski 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</si>
</sst>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19" fillId="0" borderId="10" xfId="0" applyFont="1" applyBorder="1"/>
    <xf numFmtId="0" fontId="19" fillId="0" borderId="0" xfId="0" applyFont="1"/>
    <xf numFmtId="0" fontId="19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 shrinkToFit="1"/>
    </xf>
  </cellXfs>
  <cellStyles count="84">
    <cellStyle name="20% — akcent 1" xfId="19" builtinId="30" customBuiltin="1"/>
    <cellStyle name="20% — akcent 1 2" xfId="61"/>
    <cellStyle name="20% — akcent 2" xfId="23" builtinId="34" customBuiltin="1"/>
    <cellStyle name="20% — akcent 2 2" xfId="65"/>
    <cellStyle name="20% — akcent 3" xfId="27" builtinId="38" customBuiltin="1"/>
    <cellStyle name="20% — akcent 3 2" xfId="69"/>
    <cellStyle name="20% — akcent 4" xfId="31" builtinId="42" customBuiltin="1"/>
    <cellStyle name="20% — akcent 4 2" xfId="73"/>
    <cellStyle name="20% — akcent 5" xfId="35" builtinId="46" customBuiltin="1"/>
    <cellStyle name="20% — akcent 5 2" xfId="77"/>
    <cellStyle name="20% — akcent 6" xfId="39" builtinId="50" customBuiltin="1"/>
    <cellStyle name="20% — akcent 6 2" xfId="81"/>
    <cellStyle name="40% — akcent 1" xfId="20" builtinId="31" customBuiltin="1"/>
    <cellStyle name="40% — akcent 1 2" xfId="62"/>
    <cellStyle name="40% — akcent 2" xfId="24" builtinId="35" customBuiltin="1"/>
    <cellStyle name="40% — akcent 2 2" xfId="66"/>
    <cellStyle name="40% — akcent 3" xfId="28" builtinId="39" customBuiltin="1"/>
    <cellStyle name="40% — akcent 3 2" xfId="70"/>
    <cellStyle name="40% — akcent 4" xfId="32" builtinId="43" customBuiltin="1"/>
    <cellStyle name="40% — akcent 4 2" xfId="74"/>
    <cellStyle name="40% — akcent 5" xfId="36" builtinId="47" customBuiltin="1"/>
    <cellStyle name="40% — akcent 5 2" xfId="78"/>
    <cellStyle name="40% — akcent 6" xfId="40" builtinId="51" customBuiltin="1"/>
    <cellStyle name="40% — akcent 6 2" xfId="82"/>
    <cellStyle name="60% — akcent 1" xfId="21" builtinId="32" customBuiltin="1"/>
    <cellStyle name="60% — akcent 1 2" xfId="63"/>
    <cellStyle name="60% — akcent 2" xfId="25" builtinId="36" customBuiltin="1"/>
    <cellStyle name="60% — akcent 2 2" xfId="67"/>
    <cellStyle name="60% — akcent 3" xfId="29" builtinId="40" customBuiltin="1"/>
    <cellStyle name="60% — akcent 3 2" xfId="71"/>
    <cellStyle name="60% — akcent 4" xfId="33" builtinId="44" customBuiltin="1"/>
    <cellStyle name="60% — akcent 4 2" xfId="75"/>
    <cellStyle name="60% — akcent 5" xfId="37" builtinId="48" customBuiltin="1"/>
    <cellStyle name="60% — akcent 5 2" xfId="79"/>
    <cellStyle name="60% — akcent 6" xfId="41" builtinId="52" customBuiltin="1"/>
    <cellStyle name="60% — akcent 6 2" xfId="83"/>
    <cellStyle name="Akcent 1" xfId="18" builtinId="29" customBuiltin="1"/>
    <cellStyle name="Akcent 1 2" xfId="60"/>
    <cellStyle name="Akcent 2" xfId="22" builtinId="33" customBuiltin="1"/>
    <cellStyle name="Akcent 2 2" xfId="64"/>
    <cellStyle name="Akcent 3" xfId="26" builtinId="37" customBuiltin="1"/>
    <cellStyle name="Akcent 3 2" xfId="68"/>
    <cellStyle name="Akcent 4" xfId="30" builtinId="41" customBuiltin="1"/>
    <cellStyle name="Akcent 4 2" xfId="72"/>
    <cellStyle name="Akcent 5" xfId="34" builtinId="45" customBuiltin="1"/>
    <cellStyle name="Akcent 5 2" xfId="76"/>
    <cellStyle name="Akcent 6" xfId="38" builtinId="49" customBuiltin="1"/>
    <cellStyle name="Akcent 6 2" xfId="80"/>
    <cellStyle name="Dane wejściowe" xfId="9" builtinId="20" customBuiltin="1"/>
    <cellStyle name="Dane wejściowe 2" xfId="51"/>
    <cellStyle name="Dane wyjściowe" xfId="10" builtinId="21" customBuiltin="1"/>
    <cellStyle name="Dane wyjściowe 2" xfId="52"/>
    <cellStyle name="Dobry" xfId="6" builtinId="26" customBuiltin="1"/>
    <cellStyle name="Dobry 2" xfId="48"/>
    <cellStyle name="Komórka połączona" xfId="12" builtinId="24" customBuiltin="1"/>
    <cellStyle name="Komórka połączona 2" xfId="54"/>
    <cellStyle name="Komórka zaznaczona" xfId="13" builtinId="23" customBuiltin="1"/>
    <cellStyle name="Komórka zaznaczona 2" xfId="55"/>
    <cellStyle name="Nagłówek 1" xfId="2" builtinId="16" customBuiltin="1"/>
    <cellStyle name="Nagłówek 1 2" xfId="44"/>
    <cellStyle name="Nagłówek 2" xfId="3" builtinId="17" customBuiltin="1"/>
    <cellStyle name="Nagłówek 2 2" xfId="45"/>
    <cellStyle name="Nagłówek 3" xfId="4" builtinId="18" customBuiltin="1"/>
    <cellStyle name="Nagłówek 3 2" xfId="46"/>
    <cellStyle name="Nagłówek 4" xfId="5" builtinId="19" customBuiltin="1"/>
    <cellStyle name="Nagłówek 4 2" xfId="47"/>
    <cellStyle name="Neutralny" xfId="8" builtinId="28" customBuiltin="1"/>
    <cellStyle name="Neutralny 2" xfId="50"/>
    <cellStyle name="Normalny" xfId="0" builtinId="0"/>
    <cellStyle name="Normalny 2" xfId="42"/>
    <cellStyle name="Obliczenia" xfId="11" builtinId="22" customBuiltin="1"/>
    <cellStyle name="Obliczenia 2" xfId="53"/>
    <cellStyle name="Suma" xfId="17" builtinId="25" customBuiltin="1"/>
    <cellStyle name="Suma 2" xfId="59"/>
    <cellStyle name="Tekst objaśnienia" xfId="16" builtinId="53" customBuiltin="1"/>
    <cellStyle name="Tekst objaśnienia 2" xfId="58"/>
    <cellStyle name="Tekst ostrzeżenia" xfId="14" builtinId="11" customBuiltin="1"/>
    <cellStyle name="Tekst ostrzeżenia 2" xfId="56"/>
    <cellStyle name="Tytuł" xfId="1" builtinId="15" customBuiltin="1"/>
    <cellStyle name="Tytuł 2" xfId="43"/>
    <cellStyle name="Uwaga" xfId="15" builtinId="10" customBuiltin="1"/>
    <cellStyle name="Uwaga 2" xfId="57"/>
    <cellStyle name="Zły" xfId="7" builtinId="27" customBuiltin="1"/>
    <cellStyle name="Zły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workbookViewId="0">
      <selection activeCell="W27" sqref="W27"/>
    </sheetView>
  </sheetViews>
  <sheetFormatPr defaultRowHeight="14"/>
  <cols>
    <col min="1" max="1" width="9" customWidth="1"/>
    <col min="2" max="2" width="21" customWidth="1"/>
    <col min="3" max="3" width="10.75" customWidth="1"/>
    <col min="4" max="4" width="9" customWidth="1"/>
  </cols>
  <sheetData>
    <row r="1" spans="1:18" ht="70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3" customFormat="1">
      <c r="A2" s="2" t="s">
        <v>64</v>
      </c>
      <c r="B2" s="2"/>
      <c r="C2" s="2"/>
      <c r="D2" s="2">
        <v>43871</v>
      </c>
      <c r="E2" s="2">
        <v>35387</v>
      </c>
      <c r="F2" s="2">
        <v>34949</v>
      </c>
      <c r="G2" s="2">
        <v>438</v>
      </c>
      <c r="H2" s="2">
        <v>436</v>
      </c>
      <c r="I2" s="2">
        <v>378</v>
      </c>
      <c r="J2" s="2">
        <v>6</v>
      </c>
      <c r="K2" s="2">
        <v>52</v>
      </c>
      <c r="L2" s="2">
        <v>2</v>
      </c>
      <c r="M2" s="2">
        <v>660</v>
      </c>
      <c r="N2" s="2">
        <v>108</v>
      </c>
      <c r="O2" s="2">
        <v>500</v>
      </c>
      <c r="P2" s="2">
        <v>52</v>
      </c>
      <c r="Q2" s="2">
        <v>0</v>
      </c>
      <c r="R2" s="2">
        <v>0</v>
      </c>
    </row>
    <row r="3" spans="1:18">
      <c r="A3" s="1" t="str">
        <f>"141101"</f>
        <v>141101</v>
      </c>
      <c r="B3" s="1" t="s">
        <v>18</v>
      </c>
      <c r="C3" s="1" t="s">
        <v>19</v>
      </c>
      <c r="D3" s="1">
        <v>9091</v>
      </c>
      <c r="E3" s="1">
        <v>7441</v>
      </c>
      <c r="F3" s="1">
        <v>7392</v>
      </c>
      <c r="G3" s="1">
        <v>49</v>
      </c>
      <c r="H3" s="1">
        <v>49</v>
      </c>
      <c r="I3" s="1">
        <v>40</v>
      </c>
      <c r="J3" s="1">
        <v>0</v>
      </c>
      <c r="K3" s="1">
        <v>9</v>
      </c>
      <c r="L3" s="1">
        <v>0</v>
      </c>
      <c r="M3" s="1">
        <v>160</v>
      </c>
      <c r="N3" s="1">
        <v>16</v>
      </c>
      <c r="O3" s="1">
        <v>135</v>
      </c>
      <c r="P3" s="1">
        <v>9</v>
      </c>
      <c r="Q3" s="1">
        <v>0</v>
      </c>
      <c r="R3" s="1">
        <v>0</v>
      </c>
    </row>
    <row r="4" spans="1:18">
      <c r="A4" s="1" t="str">
        <f>"141102"</f>
        <v>141102</v>
      </c>
      <c r="B4" s="1" t="s">
        <v>20</v>
      </c>
      <c r="C4" s="1" t="s">
        <v>19</v>
      </c>
      <c r="D4" s="1">
        <v>2640</v>
      </c>
      <c r="E4" s="1">
        <v>2104</v>
      </c>
      <c r="F4" s="1">
        <v>2056</v>
      </c>
      <c r="G4" s="1">
        <v>48</v>
      </c>
      <c r="H4" s="1">
        <v>48</v>
      </c>
      <c r="I4" s="1">
        <v>42</v>
      </c>
      <c r="J4" s="1">
        <v>1</v>
      </c>
      <c r="K4" s="1">
        <v>5</v>
      </c>
      <c r="L4" s="1">
        <v>0</v>
      </c>
      <c r="M4" s="1">
        <v>27</v>
      </c>
      <c r="N4" s="1">
        <v>10</v>
      </c>
      <c r="O4" s="1">
        <v>12</v>
      </c>
      <c r="P4" s="1">
        <v>5</v>
      </c>
      <c r="Q4" s="1">
        <v>0</v>
      </c>
      <c r="R4" s="1">
        <v>0</v>
      </c>
    </row>
    <row r="5" spans="1:18">
      <c r="A5" s="1" t="str">
        <f>"141103"</f>
        <v>141103</v>
      </c>
      <c r="B5" s="1" t="s">
        <v>21</v>
      </c>
      <c r="C5" s="1" t="s">
        <v>19</v>
      </c>
      <c r="D5" s="1">
        <v>5109</v>
      </c>
      <c r="E5" s="1">
        <v>4091</v>
      </c>
      <c r="F5" s="1">
        <v>4060</v>
      </c>
      <c r="G5" s="1">
        <v>31</v>
      </c>
      <c r="H5" s="1">
        <v>31</v>
      </c>
      <c r="I5" s="1">
        <v>24</v>
      </c>
      <c r="J5" s="1">
        <v>1</v>
      </c>
      <c r="K5" s="1">
        <v>6</v>
      </c>
      <c r="L5" s="1">
        <v>0</v>
      </c>
      <c r="M5" s="1">
        <v>63</v>
      </c>
      <c r="N5" s="1">
        <v>10</v>
      </c>
      <c r="O5" s="1">
        <v>47</v>
      </c>
      <c r="P5" s="1">
        <v>6</v>
      </c>
      <c r="Q5" s="1">
        <v>0</v>
      </c>
      <c r="R5" s="1">
        <v>0</v>
      </c>
    </row>
    <row r="6" spans="1:18">
      <c r="A6" s="1" t="str">
        <f>"141104"</f>
        <v>141104</v>
      </c>
      <c r="B6" s="1" t="s">
        <v>22</v>
      </c>
      <c r="C6" s="1" t="s">
        <v>19</v>
      </c>
      <c r="D6" s="1">
        <v>6258</v>
      </c>
      <c r="E6" s="1">
        <v>4986</v>
      </c>
      <c r="F6" s="1">
        <v>4950</v>
      </c>
      <c r="G6" s="1">
        <v>36</v>
      </c>
      <c r="H6" s="1">
        <v>36</v>
      </c>
      <c r="I6" s="1">
        <v>33</v>
      </c>
      <c r="J6" s="1">
        <v>0</v>
      </c>
      <c r="K6" s="1">
        <v>3</v>
      </c>
      <c r="L6" s="1">
        <v>0</v>
      </c>
      <c r="M6" s="1">
        <v>73</v>
      </c>
      <c r="N6" s="1">
        <v>17</v>
      </c>
      <c r="O6" s="1">
        <v>53</v>
      </c>
      <c r="P6" s="1">
        <v>3</v>
      </c>
      <c r="Q6" s="1">
        <v>0</v>
      </c>
      <c r="R6" s="1">
        <v>0</v>
      </c>
    </row>
    <row r="7" spans="1:18">
      <c r="A7" s="1" t="str">
        <f>"141105"</f>
        <v>141105</v>
      </c>
      <c r="B7" s="1" t="s">
        <v>23</v>
      </c>
      <c r="C7" s="1" t="s">
        <v>19</v>
      </c>
      <c r="D7" s="1">
        <v>1685</v>
      </c>
      <c r="E7" s="1">
        <v>1328</v>
      </c>
      <c r="F7" s="1">
        <v>1303</v>
      </c>
      <c r="G7" s="1">
        <v>25</v>
      </c>
      <c r="H7" s="1">
        <v>25</v>
      </c>
      <c r="I7" s="1">
        <v>21</v>
      </c>
      <c r="J7" s="1">
        <v>0</v>
      </c>
      <c r="K7" s="1">
        <v>4</v>
      </c>
      <c r="L7" s="1">
        <v>0</v>
      </c>
      <c r="M7" s="1">
        <v>37</v>
      </c>
      <c r="N7" s="1">
        <v>6</v>
      </c>
      <c r="O7" s="1">
        <v>27</v>
      </c>
      <c r="P7" s="1">
        <v>4</v>
      </c>
      <c r="Q7" s="1">
        <v>0</v>
      </c>
      <c r="R7" s="1">
        <v>0</v>
      </c>
    </row>
    <row r="8" spans="1:18">
      <c r="A8" s="1" t="str">
        <f>"141106"</f>
        <v>141106</v>
      </c>
      <c r="B8" s="1" t="s">
        <v>24</v>
      </c>
      <c r="C8" s="1" t="s">
        <v>19</v>
      </c>
      <c r="D8" s="1">
        <v>5233</v>
      </c>
      <c r="E8" s="1">
        <v>4273</v>
      </c>
      <c r="F8" s="1">
        <v>4235</v>
      </c>
      <c r="G8" s="1">
        <v>38</v>
      </c>
      <c r="H8" s="1">
        <v>38</v>
      </c>
      <c r="I8" s="1">
        <v>37</v>
      </c>
      <c r="J8" s="1">
        <v>0</v>
      </c>
      <c r="K8" s="1">
        <v>1</v>
      </c>
      <c r="L8" s="1">
        <v>0</v>
      </c>
      <c r="M8" s="1">
        <v>72</v>
      </c>
      <c r="N8" s="1">
        <v>16</v>
      </c>
      <c r="O8" s="1">
        <v>55</v>
      </c>
      <c r="P8" s="1">
        <v>1</v>
      </c>
      <c r="Q8" s="1">
        <v>0</v>
      </c>
      <c r="R8" s="1">
        <v>0</v>
      </c>
    </row>
    <row r="9" spans="1:18">
      <c r="A9" s="1" t="str">
        <f>"141107"</f>
        <v>141107</v>
      </c>
      <c r="B9" s="1" t="s">
        <v>25</v>
      </c>
      <c r="C9" s="1" t="s">
        <v>19</v>
      </c>
      <c r="D9" s="1">
        <v>4401</v>
      </c>
      <c r="E9" s="1">
        <v>3543</v>
      </c>
      <c r="F9" s="1">
        <v>3445</v>
      </c>
      <c r="G9" s="1">
        <v>98</v>
      </c>
      <c r="H9" s="1">
        <v>97</v>
      </c>
      <c r="I9" s="1">
        <v>79</v>
      </c>
      <c r="J9" s="1">
        <v>3</v>
      </c>
      <c r="K9" s="1">
        <v>15</v>
      </c>
      <c r="L9" s="1">
        <v>1</v>
      </c>
      <c r="M9" s="1">
        <v>88</v>
      </c>
      <c r="N9" s="1">
        <v>13</v>
      </c>
      <c r="O9" s="1">
        <v>60</v>
      </c>
      <c r="P9" s="1">
        <v>15</v>
      </c>
      <c r="Q9" s="1">
        <v>0</v>
      </c>
      <c r="R9" s="1">
        <v>0</v>
      </c>
    </row>
    <row r="10" spans="1:18">
      <c r="A10" s="1" t="str">
        <f>"141108"</f>
        <v>141108</v>
      </c>
      <c r="B10" s="1" t="s">
        <v>26</v>
      </c>
      <c r="C10" s="1" t="s">
        <v>19</v>
      </c>
      <c r="D10" s="1">
        <v>2632</v>
      </c>
      <c r="E10" s="1">
        <v>2133</v>
      </c>
      <c r="F10" s="1">
        <v>2073</v>
      </c>
      <c r="G10" s="1">
        <v>60</v>
      </c>
      <c r="H10" s="1">
        <v>60</v>
      </c>
      <c r="I10" s="1">
        <v>51</v>
      </c>
      <c r="J10" s="1">
        <v>1</v>
      </c>
      <c r="K10" s="1">
        <v>8</v>
      </c>
      <c r="L10" s="1">
        <v>0</v>
      </c>
      <c r="M10" s="1">
        <v>42</v>
      </c>
      <c r="N10" s="1">
        <v>7</v>
      </c>
      <c r="O10" s="1">
        <v>27</v>
      </c>
      <c r="P10" s="1">
        <v>8</v>
      </c>
      <c r="Q10" s="1">
        <v>0</v>
      </c>
      <c r="R10" s="1">
        <v>0</v>
      </c>
    </row>
    <row r="11" spans="1:18">
      <c r="A11" s="1" t="str">
        <f>"141109"</f>
        <v>141109</v>
      </c>
      <c r="B11" s="1" t="s">
        <v>27</v>
      </c>
      <c r="C11" s="1" t="s">
        <v>19</v>
      </c>
      <c r="D11" s="1">
        <v>3206</v>
      </c>
      <c r="E11" s="1">
        <v>2567</v>
      </c>
      <c r="F11" s="1">
        <v>2550</v>
      </c>
      <c r="G11" s="1">
        <v>17</v>
      </c>
      <c r="H11" s="1">
        <v>17</v>
      </c>
      <c r="I11" s="1">
        <v>16</v>
      </c>
      <c r="J11" s="1">
        <v>0</v>
      </c>
      <c r="K11" s="1">
        <v>1</v>
      </c>
      <c r="L11" s="1">
        <v>0</v>
      </c>
      <c r="M11" s="1">
        <v>52</v>
      </c>
      <c r="N11" s="1">
        <v>10</v>
      </c>
      <c r="O11" s="1">
        <v>41</v>
      </c>
      <c r="P11" s="1">
        <v>1</v>
      </c>
      <c r="Q11" s="1">
        <v>0</v>
      </c>
      <c r="R11" s="1">
        <v>0</v>
      </c>
    </row>
    <row r="12" spans="1:18">
      <c r="A12" s="1" t="str">
        <f>"141110"</f>
        <v>141110</v>
      </c>
      <c r="B12" s="1" t="s">
        <v>28</v>
      </c>
      <c r="C12" s="1" t="s">
        <v>19</v>
      </c>
      <c r="D12" s="1">
        <v>3616</v>
      </c>
      <c r="E12" s="1">
        <v>2921</v>
      </c>
      <c r="F12" s="1">
        <v>2885</v>
      </c>
      <c r="G12" s="1">
        <v>36</v>
      </c>
      <c r="H12" s="1">
        <v>35</v>
      </c>
      <c r="I12" s="1">
        <v>35</v>
      </c>
      <c r="J12" s="1">
        <v>0</v>
      </c>
      <c r="K12" s="1">
        <v>0</v>
      </c>
      <c r="L12" s="1">
        <v>1</v>
      </c>
      <c r="M12" s="1">
        <v>46</v>
      </c>
      <c r="N12" s="1">
        <v>3</v>
      </c>
      <c r="O12" s="1">
        <v>43</v>
      </c>
      <c r="P12" s="1">
        <v>0</v>
      </c>
      <c r="Q12" s="1">
        <v>0</v>
      </c>
      <c r="R12" s="1">
        <v>0</v>
      </c>
    </row>
    <row r="13" spans="1:18" s="3" customFormat="1">
      <c r="A13" s="2" t="s">
        <v>63</v>
      </c>
      <c r="B13" s="2"/>
      <c r="C13" s="2"/>
      <c r="D13" s="2">
        <v>88679</v>
      </c>
      <c r="E13" s="2">
        <v>69816</v>
      </c>
      <c r="F13" s="2">
        <v>68998</v>
      </c>
      <c r="G13" s="2">
        <v>818</v>
      </c>
      <c r="H13" s="2">
        <v>817</v>
      </c>
      <c r="I13" s="2">
        <v>712</v>
      </c>
      <c r="J13" s="2">
        <v>18</v>
      </c>
      <c r="K13" s="2">
        <v>87</v>
      </c>
      <c r="L13" s="2">
        <v>1</v>
      </c>
      <c r="M13" s="2">
        <v>983</v>
      </c>
      <c r="N13" s="2">
        <v>250</v>
      </c>
      <c r="O13" s="2">
        <v>646</v>
      </c>
      <c r="P13" s="2">
        <v>87</v>
      </c>
      <c r="Q13" s="2">
        <v>0</v>
      </c>
      <c r="R13" s="2">
        <v>0</v>
      </c>
    </row>
    <row r="14" spans="1:18">
      <c r="A14" s="1" t="str">
        <f>"141501"</f>
        <v>141501</v>
      </c>
      <c r="B14" s="1" t="s">
        <v>29</v>
      </c>
      <c r="C14" s="1" t="s">
        <v>30</v>
      </c>
      <c r="D14" s="1">
        <v>6381</v>
      </c>
      <c r="E14" s="1">
        <v>5148</v>
      </c>
      <c r="F14" s="1">
        <v>5095</v>
      </c>
      <c r="G14" s="1">
        <v>53</v>
      </c>
      <c r="H14" s="1">
        <v>53</v>
      </c>
      <c r="I14" s="1">
        <v>41</v>
      </c>
      <c r="J14" s="1">
        <v>1</v>
      </c>
      <c r="K14" s="1">
        <v>11</v>
      </c>
      <c r="L14" s="1">
        <v>0</v>
      </c>
      <c r="M14" s="1">
        <v>74</v>
      </c>
      <c r="N14" s="1">
        <v>17</v>
      </c>
      <c r="O14" s="1">
        <v>46</v>
      </c>
      <c r="P14" s="1">
        <v>11</v>
      </c>
      <c r="Q14" s="1">
        <v>0</v>
      </c>
      <c r="R14" s="1">
        <v>0</v>
      </c>
    </row>
    <row r="15" spans="1:18">
      <c r="A15" s="1" t="str">
        <f>"141502"</f>
        <v>141502</v>
      </c>
      <c r="B15" s="1" t="s">
        <v>31</v>
      </c>
      <c r="C15" s="1" t="s">
        <v>30</v>
      </c>
      <c r="D15" s="1">
        <v>2483</v>
      </c>
      <c r="E15" s="1">
        <v>1931</v>
      </c>
      <c r="F15" s="1">
        <v>1915</v>
      </c>
      <c r="G15" s="1">
        <v>16</v>
      </c>
      <c r="H15" s="1">
        <v>16</v>
      </c>
      <c r="I15" s="1">
        <v>11</v>
      </c>
      <c r="J15" s="1">
        <v>0</v>
      </c>
      <c r="K15" s="1">
        <v>5</v>
      </c>
      <c r="L15" s="1">
        <v>0</v>
      </c>
      <c r="M15" s="1">
        <v>41</v>
      </c>
      <c r="N15" s="1">
        <v>7</v>
      </c>
      <c r="O15" s="1">
        <v>29</v>
      </c>
      <c r="P15" s="1">
        <v>5</v>
      </c>
      <c r="Q15" s="1">
        <v>0</v>
      </c>
      <c r="R15" s="1">
        <v>0</v>
      </c>
    </row>
    <row r="16" spans="1:18">
      <c r="A16" s="1" t="str">
        <f>"141503"</f>
        <v>141503</v>
      </c>
      <c r="B16" s="1" t="s">
        <v>32</v>
      </c>
      <c r="C16" s="1" t="s">
        <v>30</v>
      </c>
      <c r="D16" s="1">
        <v>5066</v>
      </c>
      <c r="E16" s="1">
        <v>4071</v>
      </c>
      <c r="F16" s="1">
        <v>3999</v>
      </c>
      <c r="G16" s="1">
        <v>72</v>
      </c>
      <c r="H16" s="1">
        <v>72</v>
      </c>
      <c r="I16" s="1">
        <v>68</v>
      </c>
      <c r="J16" s="1">
        <v>1</v>
      </c>
      <c r="K16" s="1">
        <v>3</v>
      </c>
      <c r="L16" s="1">
        <v>0</v>
      </c>
      <c r="M16" s="1">
        <v>51</v>
      </c>
      <c r="N16" s="1">
        <v>17</v>
      </c>
      <c r="O16" s="1">
        <v>31</v>
      </c>
      <c r="P16" s="1">
        <v>3</v>
      </c>
      <c r="Q16" s="1">
        <v>0</v>
      </c>
      <c r="R16" s="1">
        <v>0</v>
      </c>
    </row>
    <row r="17" spans="1:18">
      <c r="A17" s="1" t="str">
        <f>"141504"</f>
        <v>141504</v>
      </c>
      <c r="B17" s="1" t="s">
        <v>33</v>
      </c>
      <c r="C17" s="1" t="s">
        <v>30</v>
      </c>
      <c r="D17" s="1">
        <v>8277</v>
      </c>
      <c r="E17" s="1">
        <v>6632</v>
      </c>
      <c r="F17" s="1">
        <v>6543</v>
      </c>
      <c r="G17" s="1">
        <v>89</v>
      </c>
      <c r="H17" s="1">
        <v>89</v>
      </c>
      <c r="I17" s="1">
        <v>84</v>
      </c>
      <c r="J17" s="1">
        <v>0</v>
      </c>
      <c r="K17" s="1">
        <v>5</v>
      </c>
      <c r="L17" s="1">
        <v>0</v>
      </c>
      <c r="M17" s="1">
        <v>100</v>
      </c>
      <c r="N17" s="1">
        <v>29</v>
      </c>
      <c r="O17" s="1">
        <v>66</v>
      </c>
      <c r="P17" s="1">
        <v>5</v>
      </c>
      <c r="Q17" s="1">
        <v>0</v>
      </c>
      <c r="R17" s="1">
        <v>0</v>
      </c>
    </row>
    <row r="18" spans="1:18">
      <c r="A18" s="1" t="str">
        <f>"141505"</f>
        <v>141505</v>
      </c>
      <c r="B18" s="1" t="s">
        <v>34</v>
      </c>
      <c r="C18" s="1" t="s">
        <v>30</v>
      </c>
      <c r="D18" s="1">
        <v>11250</v>
      </c>
      <c r="E18" s="1">
        <v>8892</v>
      </c>
      <c r="F18" s="1">
        <v>8839</v>
      </c>
      <c r="G18" s="1">
        <v>53</v>
      </c>
      <c r="H18" s="1">
        <v>53</v>
      </c>
      <c r="I18" s="1">
        <v>35</v>
      </c>
      <c r="J18" s="1">
        <v>6</v>
      </c>
      <c r="K18" s="1">
        <v>12</v>
      </c>
      <c r="L18" s="1">
        <v>0</v>
      </c>
      <c r="M18" s="1">
        <v>101</v>
      </c>
      <c r="N18" s="1">
        <v>39</v>
      </c>
      <c r="O18" s="1">
        <v>50</v>
      </c>
      <c r="P18" s="1">
        <v>12</v>
      </c>
      <c r="Q18" s="1">
        <v>0</v>
      </c>
      <c r="R18" s="1">
        <v>0</v>
      </c>
    </row>
    <row r="19" spans="1:18">
      <c r="A19" s="1" t="str">
        <f>"141506"</f>
        <v>141506</v>
      </c>
      <c r="B19" s="1" t="s">
        <v>35</v>
      </c>
      <c r="C19" s="1" t="s">
        <v>30</v>
      </c>
      <c r="D19" s="1">
        <v>9889</v>
      </c>
      <c r="E19" s="1">
        <v>7571</v>
      </c>
      <c r="F19" s="1">
        <v>7492</v>
      </c>
      <c r="G19" s="1">
        <v>79</v>
      </c>
      <c r="H19" s="1">
        <v>79</v>
      </c>
      <c r="I19" s="1">
        <v>75</v>
      </c>
      <c r="J19" s="1">
        <v>0</v>
      </c>
      <c r="K19" s="1">
        <v>4</v>
      </c>
      <c r="L19" s="1">
        <v>0</v>
      </c>
      <c r="M19" s="1">
        <v>81</v>
      </c>
      <c r="N19" s="1">
        <v>28</v>
      </c>
      <c r="O19" s="1">
        <v>49</v>
      </c>
      <c r="P19" s="1">
        <v>4</v>
      </c>
      <c r="Q19" s="1">
        <v>0</v>
      </c>
      <c r="R19" s="1">
        <v>0</v>
      </c>
    </row>
    <row r="20" spans="1:18">
      <c r="A20" s="1" t="str">
        <f>"141507"</f>
        <v>141507</v>
      </c>
      <c r="B20" s="1" t="s">
        <v>36</v>
      </c>
      <c r="C20" s="1" t="s">
        <v>30</v>
      </c>
      <c r="D20" s="1">
        <v>8375</v>
      </c>
      <c r="E20" s="1">
        <v>6539</v>
      </c>
      <c r="F20" s="1">
        <v>6510</v>
      </c>
      <c r="G20" s="1">
        <v>29</v>
      </c>
      <c r="H20" s="1">
        <v>29</v>
      </c>
      <c r="I20" s="1">
        <v>21</v>
      </c>
      <c r="J20" s="1">
        <v>4</v>
      </c>
      <c r="K20" s="1">
        <v>4</v>
      </c>
      <c r="L20" s="1">
        <v>0</v>
      </c>
      <c r="M20" s="1">
        <v>60</v>
      </c>
      <c r="N20" s="1">
        <v>14</v>
      </c>
      <c r="O20" s="1">
        <v>42</v>
      </c>
      <c r="P20" s="1">
        <v>4</v>
      </c>
      <c r="Q20" s="1">
        <v>0</v>
      </c>
      <c r="R20" s="1">
        <v>0</v>
      </c>
    </row>
    <row r="21" spans="1:18">
      <c r="A21" s="1" t="str">
        <f>"141508"</f>
        <v>141508</v>
      </c>
      <c r="B21" s="1" t="s">
        <v>37</v>
      </c>
      <c r="C21" s="1" t="s">
        <v>30</v>
      </c>
      <c r="D21" s="1">
        <v>10467</v>
      </c>
      <c r="E21" s="1">
        <v>8276</v>
      </c>
      <c r="F21" s="1">
        <v>8203</v>
      </c>
      <c r="G21" s="1">
        <v>73</v>
      </c>
      <c r="H21" s="1">
        <v>73</v>
      </c>
      <c r="I21" s="1">
        <v>58</v>
      </c>
      <c r="J21" s="1">
        <v>0</v>
      </c>
      <c r="K21" s="1">
        <v>15</v>
      </c>
      <c r="L21" s="1">
        <v>0</v>
      </c>
      <c r="M21" s="1">
        <v>118</v>
      </c>
      <c r="N21" s="1">
        <v>25</v>
      </c>
      <c r="O21" s="1">
        <v>78</v>
      </c>
      <c r="P21" s="1">
        <v>15</v>
      </c>
      <c r="Q21" s="1">
        <v>0</v>
      </c>
      <c r="R21" s="1">
        <v>0</v>
      </c>
    </row>
    <row r="22" spans="1:18">
      <c r="A22" s="1" t="str">
        <f>"141509"</f>
        <v>141509</v>
      </c>
      <c r="B22" s="1" t="s">
        <v>38</v>
      </c>
      <c r="C22" s="1" t="s">
        <v>30</v>
      </c>
      <c r="D22" s="1">
        <v>10815</v>
      </c>
      <c r="E22" s="1">
        <v>8498</v>
      </c>
      <c r="F22" s="1">
        <v>8335</v>
      </c>
      <c r="G22" s="1">
        <v>163</v>
      </c>
      <c r="H22" s="1">
        <v>162</v>
      </c>
      <c r="I22" s="1">
        <v>145</v>
      </c>
      <c r="J22" s="1">
        <v>0</v>
      </c>
      <c r="K22" s="1">
        <v>17</v>
      </c>
      <c r="L22" s="1">
        <v>1</v>
      </c>
      <c r="M22" s="1">
        <v>139</v>
      </c>
      <c r="N22" s="1">
        <v>31</v>
      </c>
      <c r="O22" s="1">
        <v>91</v>
      </c>
      <c r="P22" s="1">
        <v>17</v>
      </c>
      <c r="Q22" s="1">
        <v>0</v>
      </c>
      <c r="R22" s="1">
        <v>0</v>
      </c>
    </row>
    <row r="23" spans="1:18">
      <c r="A23" s="1" t="str">
        <f>"141510"</f>
        <v>141510</v>
      </c>
      <c r="B23" s="1" t="s">
        <v>39</v>
      </c>
      <c r="C23" s="1" t="s">
        <v>30</v>
      </c>
      <c r="D23" s="1">
        <v>10974</v>
      </c>
      <c r="E23" s="1">
        <v>8500</v>
      </c>
      <c r="F23" s="1">
        <v>8361</v>
      </c>
      <c r="G23" s="1">
        <v>139</v>
      </c>
      <c r="H23" s="1">
        <v>139</v>
      </c>
      <c r="I23" s="1">
        <v>132</v>
      </c>
      <c r="J23" s="1">
        <v>5</v>
      </c>
      <c r="K23" s="1">
        <v>2</v>
      </c>
      <c r="L23" s="1">
        <v>0</v>
      </c>
      <c r="M23" s="1">
        <v>144</v>
      </c>
      <c r="N23" s="1">
        <v>31</v>
      </c>
      <c r="O23" s="1">
        <v>111</v>
      </c>
      <c r="P23" s="1">
        <v>2</v>
      </c>
      <c r="Q23" s="1">
        <v>0</v>
      </c>
      <c r="R23" s="1">
        <v>0</v>
      </c>
    </row>
    <row r="24" spans="1:18">
      <c r="A24" s="1" t="str">
        <f>"141511"</f>
        <v>141511</v>
      </c>
      <c r="B24" s="1" t="s">
        <v>40</v>
      </c>
      <c r="C24" s="1" t="s">
        <v>30</v>
      </c>
      <c r="D24" s="1">
        <v>4702</v>
      </c>
      <c r="E24" s="1">
        <v>3758</v>
      </c>
      <c r="F24" s="1">
        <v>3706</v>
      </c>
      <c r="G24" s="1">
        <v>52</v>
      </c>
      <c r="H24" s="1">
        <v>52</v>
      </c>
      <c r="I24" s="1">
        <v>42</v>
      </c>
      <c r="J24" s="1">
        <v>1</v>
      </c>
      <c r="K24" s="1">
        <v>9</v>
      </c>
      <c r="L24" s="1">
        <v>0</v>
      </c>
      <c r="M24" s="1">
        <v>74</v>
      </c>
      <c r="N24" s="1">
        <v>12</v>
      </c>
      <c r="O24" s="1">
        <v>53</v>
      </c>
      <c r="P24" s="1">
        <v>9</v>
      </c>
      <c r="Q24" s="1">
        <v>0</v>
      </c>
      <c r="R24" s="1">
        <v>0</v>
      </c>
    </row>
    <row r="25" spans="1:18" s="3" customFormat="1">
      <c r="A25" s="2" t="s">
        <v>65</v>
      </c>
      <c r="B25" s="2"/>
      <c r="C25" s="2"/>
      <c r="D25" s="2">
        <v>70363</v>
      </c>
      <c r="E25" s="2">
        <v>57365</v>
      </c>
      <c r="F25" s="2">
        <v>56683</v>
      </c>
      <c r="G25" s="2">
        <v>682</v>
      </c>
      <c r="H25" s="2">
        <v>680</v>
      </c>
      <c r="I25" s="2">
        <v>600</v>
      </c>
      <c r="J25" s="2">
        <v>13</v>
      </c>
      <c r="K25" s="2">
        <v>67</v>
      </c>
      <c r="L25" s="2">
        <v>2</v>
      </c>
      <c r="M25" s="2">
        <v>907</v>
      </c>
      <c r="N25" s="2">
        <v>116</v>
      </c>
      <c r="O25" s="2">
        <v>724</v>
      </c>
      <c r="P25" s="2">
        <v>67</v>
      </c>
      <c r="Q25" s="2">
        <v>0</v>
      </c>
      <c r="R25" s="2">
        <v>0</v>
      </c>
    </row>
    <row r="26" spans="1:18">
      <c r="A26" s="1" t="str">
        <f>"141601"</f>
        <v>141601</v>
      </c>
      <c r="B26" s="1" t="s">
        <v>41</v>
      </c>
      <c r="C26" s="1" t="s">
        <v>42</v>
      </c>
      <c r="D26" s="1">
        <v>21349</v>
      </c>
      <c r="E26" s="1">
        <v>17500</v>
      </c>
      <c r="F26" s="1">
        <v>17365</v>
      </c>
      <c r="G26" s="1">
        <v>135</v>
      </c>
      <c r="H26" s="1">
        <v>135</v>
      </c>
      <c r="I26" s="1">
        <v>100</v>
      </c>
      <c r="J26" s="1">
        <v>2</v>
      </c>
      <c r="K26" s="1">
        <v>33</v>
      </c>
      <c r="L26" s="1">
        <v>0</v>
      </c>
      <c r="M26" s="1">
        <v>326</v>
      </c>
      <c r="N26" s="1">
        <v>27</v>
      </c>
      <c r="O26" s="1">
        <v>266</v>
      </c>
      <c r="P26" s="1">
        <v>33</v>
      </c>
      <c r="Q26" s="1">
        <v>0</v>
      </c>
      <c r="R26" s="1">
        <v>0</v>
      </c>
    </row>
    <row r="27" spans="1:18">
      <c r="A27" s="1" t="str">
        <f>"141602"</f>
        <v>141602</v>
      </c>
      <c r="B27" s="1" t="s">
        <v>43</v>
      </c>
      <c r="C27" s="1" t="s">
        <v>42</v>
      </c>
      <c r="D27" s="1">
        <v>4057</v>
      </c>
      <c r="E27" s="1">
        <v>3304</v>
      </c>
      <c r="F27" s="1">
        <v>3239</v>
      </c>
      <c r="G27" s="1">
        <v>65</v>
      </c>
      <c r="H27" s="1">
        <v>65</v>
      </c>
      <c r="I27" s="1">
        <v>61</v>
      </c>
      <c r="J27" s="1">
        <v>1</v>
      </c>
      <c r="K27" s="1">
        <v>3</v>
      </c>
      <c r="L27" s="1">
        <v>0</v>
      </c>
      <c r="M27" s="1">
        <v>39</v>
      </c>
      <c r="N27" s="1">
        <v>6</v>
      </c>
      <c r="O27" s="1">
        <v>30</v>
      </c>
      <c r="P27" s="1">
        <v>3</v>
      </c>
      <c r="Q27" s="1">
        <v>0</v>
      </c>
      <c r="R27" s="1">
        <v>0</v>
      </c>
    </row>
    <row r="28" spans="1:18">
      <c r="A28" s="1" t="str">
        <f>"141603"</f>
        <v>141603</v>
      </c>
      <c r="B28" s="1" t="s">
        <v>44</v>
      </c>
      <c r="C28" s="1" t="s">
        <v>42</v>
      </c>
      <c r="D28" s="1">
        <v>2528</v>
      </c>
      <c r="E28" s="1">
        <v>2075</v>
      </c>
      <c r="F28" s="1">
        <v>2059</v>
      </c>
      <c r="G28" s="1">
        <v>16</v>
      </c>
      <c r="H28" s="1">
        <v>16</v>
      </c>
      <c r="I28" s="1">
        <v>16</v>
      </c>
      <c r="J28" s="1">
        <v>0</v>
      </c>
      <c r="K28" s="1">
        <v>0</v>
      </c>
      <c r="L28" s="1">
        <v>0</v>
      </c>
      <c r="M28" s="1">
        <v>41</v>
      </c>
      <c r="N28" s="1">
        <v>9</v>
      </c>
      <c r="O28" s="1">
        <v>32</v>
      </c>
      <c r="P28" s="1">
        <v>0</v>
      </c>
      <c r="Q28" s="1">
        <v>0</v>
      </c>
      <c r="R28" s="1">
        <v>0</v>
      </c>
    </row>
    <row r="29" spans="1:18">
      <c r="A29" s="1" t="str">
        <f>"141604"</f>
        <v>141604</v>
      </c>
      <c r="B29" s="1" t="s">
        <v>45</v>
      </c>
      <c r="C29" s="1" t="s">
        <v>42</v>
      </c>
      <c r="D29" s="1">
        <v>2745</v>
      </c>
      <c r="E29" s="1">
        <v>2267</v>
      </c>
      <c r="F29" s="1">
        <v>2196</v>
      </c>
      <c r="G29" s="1">
        <v>71</v>
      </c>
      <c r="H29" s="1">
        <v>70</v>
      </c>
      <c r="I29" s="1">
        <v>68</v>
      </c>
      <c r="J29" s="1">
        <v>1</v>
      </c>
      <c r="K29" s="1">
        <v>1</v>
      </c>
      <c r="L29" s="1">
        <v>1</v>
      </c>
      <c r="M29" s="1">
        <v>32</v>
      </c>
      <c r="N29" s="1">
        <v>6</v>
      </c>
      <c r="O29" s="1">
        <v>25</v>
      </c>
      <c r="P29" s="1">
        <v>1</v>
      </c>
      <c r="Q29" s="1">
        <v>0</v>
      </c>
      <c r="R29" s="1">
        <v>0</v>
      </c>
    </row>
    <row r="30" spans="1:18">
      <c r="A30" s="1" t="str">
        <f>"141605"</f>
        <v>141605</v>
      </c>
      <c r="B30" s="1" t="s">
        <v>46</v>
      </c>
      <c r="C30" s="1" t="s">
        <v>42</v>
      </c>
      <c r="D30" s="1">
        <v>11144</v>
      </c>
      <c r="E30" s="1">
        <v>9206</v>
      </c>
      <c r="F30" s="1">
        <v>9133</v>
      </c>
      <c r="G30" s="1">
        <v>73</v>
      </c>
      <c r="H30" s="1">
        <v>73</v>
      </c>
      <c r="I30" s="1">
        <v>59</v>
      </c>
      <c r="J30" s="1">
        <v>4</v>
      </c>
      <c r="K30" s="1">
        <v>10</v>
      </c>
      <c r="L30" s="1">
        <v>0</v>
      </c>
      <c r="M30" s="1">
        <v>140</v>
      </c>
      <c r="N30" s="1">
        <v>18</v>
      </c>
      <c r="O30" s="1">
        <v>112</v>
      </c>
      <c r="P30" s="1">
        <v>10</v>
      </c>
      <c r="Q30" s="1">
        <v>0</v>
      </c>
      <c r="R30" s="1">
        <v>0</v>
      </c>
    </row>
    <row r="31" spans="1:18">
      <c r="A31" s="1" t="str">
        <f>"141606"</f>
        <v>141606</v>
      </c>
      <c r="B31" s="1" t="s">
        <v>47</v>
      </c>
      <c r="C31" s="1" t="s">
        <v>42</v>
      </c>
      <c r="D31" s="1">
        <v>2688</v>
      </c>
      <c r="E31" s="1">
        <v>2277</v>
      </c>
      <c r="F31" s="1">
        <v>2236</v>
      </c>
      <c r="G31" s="1">
        <v>41</v>
      </c>
      <c r="H31" s="1">
        <v>41</v>
      </c>
      <c r="I31" s="1">
        <v>40</v>
      </c>
      <c r="J31" s="1">
        <v>0</v>
      </c>
      <c r="K31" s="1">
        <v>1</v>
      </c>
      <c r="L31" s="1">
        <v>0</v>
      </c>
      <c r="M31" s="1">
        <v>40</v>
      </c>
      <c r="N31" s="1">
        <v>6</v>
      </c>
      <c r="O31" s="1">
        <v>33</v>
      </c>
      <c r="P31" s="1">
        <v>1</v>
      </c>
      <c r="Q31" s="1">
        <v>0</v>
      </c>
      <c r="R31" s="1">
        <v>0</v>
      </c>
    </row>
    <row r="32" spans="1:18">
      <c r="A32" s="1" t="str">
        <f>"141607"</f>
        <v>141607</v>
      </c>
      <c r="B32" s="1" t="s">
        <v>48</v>
      </c>
      <c r="C32" s="1" t="s">
        <v>42</v>
      </c>
      <c r="D32" s="1">
        <v>12693</v>
      </c>
      <c r="E32" s="1">
        <v>10145</v>
      </c>
      <c r="F32" s="1">
        <v>10034</v>
      </c>
      <c r="G32" s="1">
        <v>111</v>
      </c>
      <c r="H32" s="1">
        <v>110</v>
      </c>
      <c r="I32" s="1">
        <v>97</v>
      </c>
      <c r="J32" s="1">
        <v>4</v>
      </c>
      <c r="K32" s="1">
        <v>9</v>
      </c>
      <c r="L32" s="1">
        <v>1</v>
      </c>
      <c r="M32" s="1">
        <v>125</v>
      </c>
      <c r="N32" s="1">
        <v>20</v>
      </c>
      <c r="O32" s="1">
        <v>96</v>
      </c>
      <c r="P32" s="1">
        <v>9</v>
      </c>
      <c r="Q32" s="1">
        <v>0</v>
      </c>
      <c r="R32" s="1">
        <v>0</v>
      </c>
    </row>
    <row r="33" spans="1:18">
      <c r="A33" s="1" t="str">
        <f>"141608"</f>
        <v>141608</v>
      </c>
      <c r="B33" s="1" t="s">
        <v>49</v>
      </c>
      <c r="C33" s="1" t="s">
        <v>42</v>
      </c>
      <c r="D33" s="1">
        <v>3712</v>
      </c>
      <c r="E33" s="1">
        <v>2906</v>
      </c>
      <c r="F33" s="1">
        <v>2884</v>
      </c>
      <c r="G33" s="1">
        <v>22</v>
      </c>
      <c r="H33" s="1">
        <v>22</v>
      </c>
      <c r="I33" s="1">
        <v>21</v>
      </c>
      <c r="J33" s="1">
        <v>0</v>
      </c>
      <c r="K33" s="1">
        <v>1</v>
      </c>
      <c r="L33" s="1">
        <v>0</v>
      </c>
      <c r="M33" s="1">
        <v>41</v>
      </c>
      <c r="N33" s="1">
        <v>8</v>
      </c>
      <c r="O33" s="1">
        <v>32</v>
      </c>
      <c r="P33" s="1">
        <v>1</v>
      </c>
      <c r="Q33" s="1">
        <v>0</v>
      </c>
      <c r="R33" s="1">
        <v>0</v>
      </c>
    </row>
    <row r="34" spans="1:18">
      <c r="A34" s="1" t="str">
        <f>"141609"</f>
        <v>141609</v>
      </c>
      <c r="B34" s="1" t="s">
        <v>50</v>
      </c>
      <c r="C34" s="1" t="s">
        <v>42</v>
      </c>
      <c r="D34" s="1">
        <v>1662</v>
      </c>
      <c r="E34" s="1">
        <v>1348</v>
      </c>
      <c r="F34" s="1">
        <v>1327</v>
      </c>
      <c r="G34" s="1">
        <v>21</v>
      </c>
      <c r="H34" s="1">
        <v>21</v>
      </c>
      <c r="I34" s="1">
        <v>21</v>
      </c>
      <c r="J34" s="1">
        <v>0</v>
      </c>
      <c r="K34" s="1">
        <v>0</v>
      </c>
      <c r="L34" s="1">
        <v>0</v>
      </c>
      <c r="M34" s="1">
        <v>15</v>
      </c>
      <c r="N34" s="1">
        <v>4</v>
      </c>
      <c r="O34" s="1">
        <v>11</v>
      </c>
      <c r="P34" s="1">
        <v>0</v>
      </c>
      <c r="Q34" s="1">
        <v>0</v>
      </c>
      <c r="R34" s="1">
        <v>0</v>
      </c>
    </row>
    <row r="35" spans="1:18">
      <c r="A35" s="1" t="str">
        <f>"141610"</f>
        <v>141610</v>
      </c>
      <c r="B35" s="1" t="s">
        <v>51</v>
      </c>
      <c r="C35" s="1" t="s">
        <v>42</v>
      </c>
      <c r="D35" s="1">
        <v>4224</v>
      </c>
      <c r="E35" s="1">
        <v>3436</v>
      </c>
      <c r="F35" s="1">
        <v>3383</v>
      </c>
      <c r="G35" s="1">
        <v>53</v>
      </c>
      <c r="H35" s="1">
        <v>53</v>
      </c>
      <c r="I35" s="1">
        <v>50</v>
      </c>
      <c r="J35" s="1">
        <v>0</v>
      </c>
      <c r="K35" s="1">
        <v>3</v>
      </c>
      <c r="L35" s="1">
        <v>0</v>
      </c>
      <c r="M35" s="1">
        <v>55</v>
      </c>
      <c r="N35" s="1">
        <v>4</v>
      </c>
      <c r="O35" s="1">
        <v>48</v>
      </c>
      <c r="P35" s="1">
        <v>3</v>
      </c>
      <c r="Q35" s="1">
        <v>0</v>
      </c>
      <c r="R35" s="1">
        <v>0</v>
      </c>
    </row>
    <row r="36" spans="1:18">
      <c r="A36" s="1" t="str">
        <f>"141611"</f>
        <v>141611</v>
      </c>
      <c r="B36" s="1" t="s">
        <v>52</v>
      </c>
      <c r="C36" s="1" t="s">
        <v>42</v>
      </c>
      <c r="D36" s="1">
        <v>3561</v>
      </c>
      <c r="E36" s="1">
        <v>2901</v>
      </c>
      <c r="F36" s="1">
        <v>2827</v>
      </c>
      <c r="G36" s="1">
        <v>74</v>
      </c>
      <c r="H36" s="1">
        <v>74</v>
      </c>
      <c r="I36" s="1">
        <v>67</v>
      </c>
      <c r="J36" s="1">
        <v>1</v>
      </c>
      <c r="K36" s="1">
        <v>6</v>
      </c>
      <c r="L36" s="1">
        <v>0</v>
      </c>
      <c r="M36" s="1">
        <v>53</v>
      </c>
      <c r="N36" s="1">
        <v>8</v>
      </c>
      <c r="O36" s="1">
        <v>39</v>
      </c>
      <c r="P36" s="1">
        <v>6</v>
      </c>
      <c r="Q36" s="1">
        <v>0</v>
      </c>
      <c r="R36" s="1">
        <v>0</v>
      </c>
    </row>
    <row r="37" spans="1:18" s="3" customFormat="1">
      <c r="A37" s="2" t="s">
        <v>76</v>
      </c>
      <c r="B37" s="2"/>
      <c r="C37" s="2"/>
      <c r="D37" s="2">
        <v>50703</v>
      </c>
      <c r="E37" s="2">
        <v>40565</v>
      </c>
      <c r="F37" s="2">
        <v>39810</v>
      </c>
      <c r="G37" s="2">
        <v>755</v>
      </c>
      <c r="H37" s="2">
        <v>755</v>
      </c>
      <c r="I37" s="2">
        <v>666</v>
      </c>
      <c r="J37" s="2">
        <v>2</v>
      </c>
      <c r="K37" s="2">
        <v>87</v>
      </c>
      <c r="L37" s="2">
        <v>0</v>
      </c>
      <c r="M37" s="2">
        <v>659</v>
      </c>
      <c r="N37" s="2">
        <v>162</v>
      </c>
      <c r="O37" s="2">
        <v>410</v>
      </c>
      <c r="P37" s="2">
        <v>87</v>
      </c>
      <c r="Q37" s="2">
        <v>0</v>
      </c>
      <c r="R37" s="2">
        <v>0</v>
      </c>
    </row>
    <row r="38" spans="1:18">
      <c r="A38" s="1" t="str">
        <f>"142201"</f>
        <v>142201</v>
      </c>
      <c r="B38" s="1" t="s">
        <v>68</v>
      </c>
      <c r="C38" s="1" t="s">
        <v>69</v>
      </c>
      <c r="D38" s="1">
        <v>3693</v>
      </c>
      <c r="E38" s="1">
        <v>2959</v>
      </c>
      <c r="F38" s="1">
        <v>2935</v>
      </c>
      <c r="G38" s="1">
        <v>24</v>
      </c>
      <c r="H38" s="1">
        <v>24</v>
      </c>
      <c r="I38" s="1">
        <v>19</v>
      </c>
      <c r="J38" s="1">
        <v>1</v>
      </c>
      <c r="K38" s="1">
        <v>4</v>
      </c>
      <c r="L38" s="1">
        <v>0</v>
      </c>
      <c r="M38" s="1">
        <v>42</v>
      </c>
      <c r="N38" s="1">
        <v>21</v>
      </c>
      <c r="O38" s="1">
        <v>17</v>
      </c>
      <c r="P38" s="1">
        <v>4</v>
      </c>
      <c r="Q38" s="1">
        <v>0</v>
      </c>
      <c r="R38" s="1">
        <v>0</v>
      </c>
    </row>
    <row r="39" spans="1:18">
      <c r="A39" s="1" t="str">
        <f>"142202"</f>
        <v>142202</v>
      </c>
      <c r="B39" s="1" t="s">
        <v>70</v>
      </c>
      <c r="C39" s="1" t="s">
        <v>69</v>
      </c>
      <c r="D39" s="1">
        <v>4738</v>
      </c>
      <c r="E39" s="1">
        <v>3802</v>
      </c>
      <c r="F39" s="1">
        <v>3702</v>
      </c>
      <c r="G39" s="1">
        <v>100</v>
      </c>
      <c r="H39" s="1">
        <v>100</v>
      </c>
      <c r="I39" s="1">
        <v>94</v>
      </c>
      <c r="J39" s="1">
        <v>0</v>
      </c>
      <c r="K39" s="1">
        <v>6</v>
      </c>
      <c r="L39" s="1">
        <v>0</v>
      </c>
      <c r="M39" s="1">
        <v>122</v>
      </c>
      <c r="N39" s="1">
        <v>76</v>
      </c>
      <c r="O39" s="1">
        <v>40</v>
      </c>
      <c r="P39" s="1">
        <v>6</v>
      </c>
      <c r="Q39" s="1">
        <v>0</v>
      </c>
      <c r="R39" s="1">
        <v>0</v>
      </c>
    </row>
    <row r="40" spans="1:18">
      <c r="A40" s="1" t="str">
        <f>"142203"</f>
        <v>142203</v>
      </c>
      <c r="B40" s="1" t="s">
        <v>71</v>
      </c>
      <c r="C40" s="1" t="s">
        <v>69</v>
      </c>
      <c r="D40" s="1">
        <v>5076</v>
      </c>
      <c r="E40" s="1">
        <v>4008</v>
      </c>
      <c r="F40" s="1">
        <v>3855</v>
      </c>
      <c r="G40" s="1">
        <v>153</v>
      </c>
      <c r="H40" s="1">
        <v>153</v>
      </c>
      <c r="I40" s="1">
        <v>146</v>
      </c>
      <c r="J40" s="1">
        <v>0</v>
      </c>
      <c r="K40" s="1">
        <v>7</v>
      </c>
      <c r="L40" s="1">
        <v>0</v>
      </c>
      <c r="M40" s="1">
        <v>62</v>
      </c>
      <c r="N40" s="1">
        <v>7</v>
      </c>
      <c r="O40" s="1">
        <v>48</v>
      </c>
      <c r="P40" s="1">
        <v>7</v>
      </c>
      <c r="Q40" s="1">
        <v>0</v>
      </c>
      <c r="R40" s="1">
        <v>0</v>
      </c>
    </row>
    <row r="41" spans="1:18">
      <c r="A41" s="1" t="str">
        <f>"142204"</f>
        <v>142204</v>
      </c>
      <c r="B41" s="1" t="s">
        <v>72</v>
      </c>
      <c r="C41" s="1" t="s">
        <v>69</v>
      </c>
      <c r="D41" s="1">
        <v>23526</v>
      </c>
      <c r="E41" s="1">
        <v>18926</v>
      </c>
      <c r="F41" s="1">
        <v>18708</v>
      </c>
      <c r="G41" s="1">
        <v>218</v>
      </c>
      <c r="H41" s="1">
        <v>218</v>
      </c>
      <c r="I41" s="1">
        <v>168</v>
      </c>
      <c r="J41" s="1">
        <v>1</v>
      </c>
      <c r="K41" s="1">
        <v>49</v>
      </c>
      <c r="L41" s="1">
        <v>0</v>
      </c>
      <c r="M41" s="1">
        <v>297</v>
      </c>
      <c r="N41" s="1">
        <v>41</v>
      </c>
      <c r="O41" s="1">
        <v>207</v>
      </c>
      <c r="P41" s="1">
        <v>49</v>
      </c>
      <c r="Q41" s="1">
        <v>0</v>
      </c>
      <c r="R41" s="1">
        <v>0</v>
      </c>
    </row>
    <row r="42" spans="1:18">
      <c r="A42" s="1" t="str">
        <f>"142205"</f>
        <v>142205</v>
      </c>
      <c r="B42" s="1" t="s">
        <v>73</v>
      </c>
      <c r="C42" s="1" t="s">
        <v>69</v>
      </c>
      <c r="D42" s="1">
        <v>4685</v>
      </c>
      <c r="E42" s="1">
        <v>3785</v>
      </c>
      <c r="F42" s="1">
        <v>3658</v>
      </c>
      <c r="G42" s="1">
        <v>127</v>
      </c>
      <c r="H42" s="1">
        <v>127</v>
      </c>
      <c r="I42" s="1">
        <v>116</v>
      </c>
      <c r="J42" s="1">
        <v>0</v>
      </c>
      <c r="K42" s="1">
        <v>11</v>
      </c>
      <c r="L42" s="1">
        <v>0</v>
      </c>
      <c r="M42" s="1">
        <v>48</v>
      </c>
      <c r="N42" s="1">
        <v>4</v>
      </c>
      <c r="O42" s="1">
        <v>33</v>
      </c>
      <c r="P42" s="1">
        <v>11</v>
      </c>
      <c r="Q42" s="1">
        <v>0</v>
      </c>
      <c r="R42" s="1">
        <v>0</v>
      </c>
    </row>
    <row r="43" spans="1:18">
      <c r="A43" s="1" t="str">
        <f>"142206"</f>
        <v>142206</v>
      </c>
      <c r="B43" s="1" t="s">
        <v>74</v>
      </c>
      <c r="C43" s="1" t="s">
        <v>69</v>
      </c>
      <c r="D43" s="1">
        <v>4119</v>
      </c>
      <c r="E43" s="1">
        <v>3205</v>
      </c>
      <c r="F43" s="1">
        <v>3180</v>
      </c>
      <c r="G43" s="1">
        <v>25</v>
      </c>
      <c r="H43" s="1">
        <v>25</v>
      </c>
      <c r="I43" s="1">
        <v>25</v>
      </c>
      <c r="J43" s="1">
        <v>0</v>
      </c>
      <c r="K43" s="1">
        <v>0</v>
      </c>
      <c r="L43" s="1">
        <v>0</v>
      </c>
      <c r="M43" s="1">
        <v>37</v>
      </c>
      <c r="N43" s="1">
        <v>6</v>
      </c>
      <c r="O43" s="1">
        <v>31</v>
      </c>
      <c r="P43" s="1">
        <v>0</v>
      </c>
      <c r="Q43" s="1">
        <v>0</v>
      </c>
      <c r="R43" s="1">
        <v>0</v>
      </c>
    </row>
    <row r="44" spans="1:18">
      <c r="A44" s="1" t="str">
        <f>"142207"</f>
        <v>142207</v>
      </c>
      <c r="B44" s="1" t="s">
        <v>75</v>
      </c>
      <c r="C44" s="1" t="s">
        <v>69</v>
      </c>
      <c r="D44" s="1">
        <v>4866</v>
      </c>
      <c r="E44" s="1">
        <v>3880</v>
      </c>
      <c r="F44" s="1">
        <v>3772</v>
      </c>
      <c r="G44" s="1">
        <v>108</v>
      </c>
      <c r="H44" s="1">
        <v>108</v>
      </c>
      <c r="I44" s="1">
        <v>98</v>
      </c>
      <c r="J44" s="1">
        <v>0</v>
      </c>
      <c r="K44" s="1">
        <v>10</v>
      </c>
      <c r="L44" s="1">
        <v>0</v>
      </c>
      <c r="M44" s="1">
        <v>51</v>
      </c>
      <c r="N44" s="1">
        <v>7</v>
      </c>
      <c r="O44" s="1">
        <v>34</v>
      </c>
      <c r="P44" s="1">
        <v>10</v>
      </c>
      <c r="Q44" s="1">
        <v>0</v>
      </c>
      <c r="R44" s="1">
        <v>0</v>
      </c>
    </row>
    <row r="45" spans="1:18" s="3" customFormat="1">
      <c r="A45" s="2" t="s">
        <v>66</v>
      </c>
      <c r="B45" s="2"/>
      <c r="C45" s="2"/>
      <c r="D45" s="2">
        <v>73207</v>
      </c>
      <c r="E45" s="2">
        <v>57601</v>
      </c>
      <c r="F45" s="2">
        <v>56837</v>
      </c>
      <c r="G45" s="2">
        <v>764</v>
      </c>
      <c r="H45" s="2">
        <v>763</v>
      </c>
      <c r="I45" s="2">
        <v>646</v>
      </c>
      <c r="J45" s="2">
        <v>33</v>
      </c>
      <c r="K45" s="2">
        <v>84</v>
      </c>
      <c r="L45" s="2">
        <v>1</v>
      </c>
      <c r="M45" s="2">
        <v>941</v>
      </c>
      <c r="N45" s="2">
        <v>276</v>
      </c>
      <c r="O45" s="2">
        <v>581</v>
      </c>
      <c r="P45" s="2">
        <v>84</v>
      </c>
      <c r="Q45" s="2">
        <v>0</v>
      </c>
      <c r="R45" s="2">
        <v>0</v>
      </c>
    </row>
    <row r="46" spans="1:18">
      <c r="A46" s="1" t="str">
        <f>"143501"</f>
        <v>143501</v>
      </c>
      <c r="B46" s="1" t="s">
        <v>53</v>
      </c>
      <c r="C46" s="1" t="s">
        <v>54</v>
      </c>
      <c r="D46" s="1">
        <v>8100</v>
      </c>
      <c r="E46" s="1">
        <v>6473</v>
      </c>
      <c r="F46" s="1">
        <v>6356</v>
      </c>
      <c r="G46" s="1">
        <v>117</v>
      </c>
      <c r="H46" s="1">
        <v>117</v>
      </c>
      <c r="I46" s="1">
        <v>107</v>
      </c>
      <c r="J46" s="1">
        <v>6</v>
      </c>
      <c r="K46" s="1">
        <v>4</v>
      </c>
      <c r="L46" s="1">
        <v>0</v>
      </c>
      <c r="M46" s="1">
        <v>108</v>
      </c>
      <c r="N46" s="1">
        <v>30</v>
      </c>
      <c r="O46" s="1">
        <v>74</v>
      </c>
      <c r="P46" s="1">
        <v>4</v>
      </c>
      <c r="Q46" s="1">
        <v>0</v>
      </c>
      <c r="R46" s="1">
        <v>0</v>
      </c>
    </row>
    <row r="47" spans="1:18">
      <c r="A47" s="1" t="str">
        <f>"143502"</f>
        <v>143502</v>
      </c>
      <c r="B47" s="1" t="s">
        <v>55</v>
      </c>
      <c r="C47" s="1" t="s">
        <v>54</v>
      </c>
      <c r="D47" s="1">
        <v>7678</v>
      </c>
      <c r="E47" s="1">
        <v>6078</v>
      </c>
      <c r="F47" s="1">
        <v>5968</v>
      </c>
      <c r="G47" s="1">
        <v>110</v>
      </c>
      <c r="H47" s="1">
        <v>110</v>
      </c>
      <c r="I47" s="1">
        <v>75</v>
      </c>
      <c r="J47" s="1">
        <v>7</v>
      </c>
      <c r="K47" s="1">
        <v>28</v>
      </c>
      <c r="L47" s="1">
        <v>0</v>
      </c>
      <c r="M47" s="1">
        <v>94</v>
      </c>
      <c r="N47" s="1">
        <v>14</v>
      </c>
      <c r="O47" s="1">
        <v>52</v>
      </c>
      <c r="P47" s="1">
        <v>28</v>
      </c>
      <c r="Q47" s="1">
        <v>0</v>
      </c>
      <c r="R47" s="1">
        <v>0</v>
      </c>
    </row>
    <row r="48" spans="1:18">
      <c r="A48" s="1" t="str">
        <f>"143503"</f>
        <v>143503</v>
      </c>
      <c r="B48" s="1" t="s">
        <v>56</v>
      </c>
      <c r="C48" s="1" t="s">
        <v>54</v>
      </c>
      <c r="D48" s="1">
        <v>7001</v>
      </c>
      <c r="E48" s="1">
        <v>5484</v>
      </c>
      <c r="F48" s="1">
        <v>5410</v>
      </c>
      <c r="G48" s="1">
        <v>74</v>
      </c>
      <c r="H48" s="1">
        <v>74</v>
      </c>
      <c r="I48" s="1">
        <v>62</v>
      </c>
      <c r="J48" s="1">
        <v>1</v>
      </c>
      <c r="K48" s="1">
        <v>11</v>
      </c>
      <c r="L48" s="1">
        <v>0</v>
      </c>
      <c r="M48" s="1">
        <v>62</v>
      </c>
      <c r="N48" s="1">
        <v>10</v>
      </c>
      <c r="O48" s="1">
        <v>41</v>
      </c>
      <c r="P48" s="1">
        <v>11</v>
      </c>
      <c r="Q48" s="1">
        <v>0</v>
      </c>
      <c r="R48" s="1">
        <v>0</v>
      </c>
    </row>
    <row r="49" spans="1:18">
      <c r="A49" s="1" t="str">
        <f>"143504"</f>
        <v>143504</v>
      </c>
      <c r="B49" s="1" t="s">
        <v>57</v>
      </c>
      <c r="C49" s="1" t="s">
        <v>54</v>
      </c>
      <c r="D49" s="1">
        <v>5611</v>
      </c>
      <c r="E49" s="1">
        <v>4415</v>
      </c>
      <c r="F49" s="1">
        <v>4311</v>
      </c>
      <c r="G49" s="1">
        <v>104</v>
      </c>
      <c r="H49" s="1">
        <v>103</v>
      </c>
      <c r="I49" s="1">
        <v>102</v>
      </c>
      <c r="J49" s="1">
        <v>0</v>
      </c>
      <c r="K49" s="1">
        <v>1</v>
      </c>
      <c r="L49" s="1">
        <v>1</v>
      </c>
      <c r="M49" s="1">
        <v>49</v>
      </c>
      <c r="N49" s="1">
        <v>10</v>
      </c>
      <c r="O49" s="1">
        <v>38</v>
      </c>
      <c r="P49" s="1">
        <v>1</v>
      </c>
      <c r="Q49" s="1">
        <v>0</v>
      </c>
      <c r="R49" s="1">
        <v>0</v>
      </c>
    </row>
    <row r="50" spans="1:18">
      <c r="A50" s="1" t="str">
        <f>"143505"</f>
        <v>143505</v>
      </c>
      <c r="B50" s="1" t="s">
        <v>58</v>
      </c>
      <c r="C50" s="1" t="s">
        <v>54</v>
      </c>
      <c r="D50" s="1">
        <v>38721</v>
      </c>
      <c r="E50" s="1">
        <v>30558</v>
      </c>
      <c r="F50" s="1">
        <v>30344</v>
      </c>
      <c r="G50" s="1">
        <v>214</v>
      </c>
      <c r="H50" s="1">
        <v>214</v>
      </c>
      <c r="I50" s="1">
        <v>162</v>
      </c>
      <c r="J50" s="1">
        <v>19</v>
      </c>
      <c r="K50" s="1">
        <v>33</v>
      </c>
      <c r="L50" s="1">
        <v>0</v>
      </c>
      <c r="M50" s="1">
        <v>440</v>
      </c>
      <c r="N50" s="1">
        <v>65</v>
      </c>
      <c r="O50" s="1">
        <v>342</v>
      </c>
      <c r="P50" s="1">
        <v>33</v>
      </c>
      <c r="Q50" s="1">
        <v>0</v>
      </c>
      <c r="R50" s="1">
        <v>0</v>
      </c>
    </row>
    <row r="51" spans="1:18">
      <c r="A51" s="1" t="str">
        <f>"143506"</f>
        <v>143506</v>
      </c>
      <c r="B51" s="1" t="s">
        <v>59</v>
      </c>
      <c r="C51" s="1" t="s">
        <v>54</v>
      </c>
      <c r="D51" s="1">
        <v>6096</v>
      </c>
      <c r="E51" s="1">
        <v>4593</v>
      </c>
      <c r="F51" s="1">
        <v>4448</v>
      </c>
      <c r="G51" s="1">
        <v>145</v>
      </c>
      <c r="H51" s="1">
        <v>145</v>
      </c>
      <c r="I51" s="1">
        <v>138</v>
      </c>
      <c r="J51" s="1">
        <v>0</v>
      </c>
      <c r="K51" s="1">
        <v>7</v>
      </c>
      <c r="L51" s="1">
        <v>0</v>
      </c>
      <c r="M51" s="1">
        <v>188</v>
      </c>
      <c r="N51" s="1">
        <v>147</v>
      </c>
      <c r="O51" s="1">
        <v>34</v>
      </c>
      <c r="P51" s="1">
        <v>7</v>
      </c>
      <c r="Q51" s="1">
        <v>0</v>
      </c>
      <c r="R51" s="1">
        <v>0</v>
      </c>
    </row>
    <row r="52" spans="1:18" s="3" customFormat="1">
      <c r="A52" s="2" t="s">
        <v>67</v>
      </c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 t="str">
        <f>"146101"</f>
        <v>146101</v>
      </c>
      <c r="B53" s="1" t="s">
        <v>60</v>
      </c>
      <c r="C53" s="1" t="s">
        <v>61</v>
      </c>
      <c r="D53" s="1">
        <v>49604</v>
      </c>
      <c r="E53" s="1">
        <v>39637</v>
      </c>
      <c r="F53" s="1">
        <v>39232</v>
      </c>
      <c r="G53" s="1">
        <v>405</v>
      </c>
      <c r="H53" s="1">
        <v>403</v>
      </c>
      <c r="I53" s="1">
        <v>319</v>
      </c>
      <c r="J53" s="1">
        <v>0</v>
      </c>
      <c r="K53" s="1">
        <v>84</v>
      </c>
      <c r="L53" s="1">
        <v>2</v>
      </c>
      <c r="M53" s="1">
        <v>995</v>
      </c>
      <c r="N53" s="1">
        <v>169</v>
      </c>
      <c r="O53" s="1">
        <v>742</v>
      </c>
      <c r="P53" s="1">
        <v>84</v>
      </c>
      <c r="Q53" s="1">
        <v>0</v>
      </c>
      <c r="R53" s="1">
        <v>0</v>
      </c>
    </row>
    <row r="54" spans="1:18">
      <c r="B54" s="4" t="s">
        <v>62</v>
      </c>
      <c r="C54" s="2"/>
      <c r="D54" s="2">
        <v>376427</v>
      </c>
      <c r="E54" s="2">
        <v>300371</v>
      </c>
      <c r="F54" s="2">
        <v>296509</v>
      </c>
      <c r="G54" s="2">
        <v>3862</v>
      </c>
      <c r="H54" s="2">
        <v>3854</v>
      </c>
      <c r="I54" s="2">
        <v>3321</v>
      </c>
      <c r="J54" s="2">
        <v>72</v>
      </c>
      <c r="K54" s="2">
        <v>461</v>
      </c>
      <c r="L54" s="2">
        <v>8</v>
      </c>
      <c r="M54" s="2">
        <v>5145</v>
      </c>
      <c r="N54" s="2">
        <v>1081</v>
      </c>
      <c r="O54" s="2">
        <v>3603</v>
      </c>
      <c r="P54" s="2">
        <v>461</v>
      </c>
      <c r="Q54" s="2">
        <v>0</v>
      </c>
      <c r="R54" s="2">
        <v>0</v>
      </c>
    </row>
  </sheetData>
  <printOptions horizontalCentered="1" verticalCentered="1"/>
  <pageMargins left="0.39370078740157483" right="0.35433070866141736" top="0.62992125984251968" bottom="0.31496062992125984" header="0.35433070866141736" footer="0.62992125984251968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rejestr_wyborcow_2021_12_31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KBWuser</dc:creator>
  <cp:lastModifiedBy>Robert Wojs</cp:lastModifiedBy>
  <cp:lastPrinted>2017-07-13T09:34:04Z</cp:lastPrinted>
  <dcterms:created xsi:type="dcterms:W3CDTF">2016-04-11T08:15:31Z</dcterms:created>
  <dcterms:modified xsi:type="dcterms:W3CDTF">2022-01-17T09:05:10Z</dcterms:modified>
</cp:coreProperties>
</file>